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ellen_hanefeld_giz_de/Documents/03_Projekte/05_DjiboutiGovStack/Procurement/Local Cabinet/Final BANF Docs/"/>
    </mc:Choice>
  </mc:AlternateContent>
  <xr:revisionPtr revIDLastSave="0" documentId="8_{528899DB-5E43-4778-B8DB-637D70C0F43A}" xr6:coauthVersionLast="47" xr6:coauthVersionMax="47" xr10:uidLastSave="{00000000-0000-0000-0000-000000000000}"/>
  <bookViews>
    <workbookView xWindow="-110" yWindow="-110" windowWidth="19420" windowHeight="10300" tabRatio="705" activeTab="2" xr2:uid="{00000000-000D-0000-FFFF-FFFF00000000}"/>
  </bookViews>
  <sheets>
    <sheet name="Classement" sheetId="30" r:id="rId1"/>
    <sheet name="Instructions" sheetId="5" r:id="rId2"/>
    <sheet name="CandidatsSoumissionnaires 1-5" sheetId="2" r:id="rId3"/>
    <sheet name="CandidatsSoumissionnaires 6-10" sheetId="7" r:id="rId4"/>
    <sheet name="CandidatsSoumissionnaires 11-15" sheetId="31" r:id="rId5"/>
    <sheet name="CandidatsSoumissionnaires 16-20" sheetId="32" r:id="rId6"/>
    <sheet name="CandidatsSoumissionnaires 21-25" sheetId="33" r:id="rId7"/>
    <sheet name="CandidatsSoumissionnaires 26-30" sheetId="34" r:id="rId8"/>
    <sheet name="CandidatsSoumissionnaires 31-35" sheetId="35" r:id="rId9"/>
    <sheet name="CandidatsSoumissionnaires 36-40" sheetId="36" r:id="rId10"/>
    <sheet name="CandidatsSoumissionnaires 41-45" sheetId="37" r:id="rId11"/>
    <sheet name="CandidatsSoumissionnaires 46-50" sheetId="38" r:id="rId12"/>
    <sheet name="CandidatsSoumissionnaires 51-55" sheetId="39" r:id="rId13"/>
    <sheet name="CandidatsSoumissionnaires 56-60" sheetId="40" r:id="rId14"/>
    <sheet name="CandidatsSoumissionnaires 61-65" sheetId="41" r:id="rId15"/>
    <sheet name="CandidatsSoumissionnaires 66-70" sheetId="42" r:id="rId16"/>
    <sheet name="CandidatsSoumissionnaires 71-75" sheetId="43" r:id="rId17"/>
    <sheet name="CandidatsSoumissionnaires 76-80" sheetId="44" r:id="rId18"/>
    <sheet name="CandidatsSoumissionnaires 81-85" sheetId="45" r:id="rId19"/>
    <sheet name="CandidatsSoumissionnaires 86-90" sheetId="46" r:id="rId20"/>
    <sheet name="CandidatsSoumissionnaires 91-95" sheetId="47" r:id="rId21"/>
    <sheet name="CandidatsSoumissionnaires96-100" sheetId="48" r:id="rId22"/>
    <sheet name="Liste des pays et régions" sheetId="8" r:id="rId23"/>
    <sheet name="Listes de sélection" sheetId="6" state="hidden" r:id="rId24"/>
  </sheets>
  <definedNames>
    <definedName name="_xlnm._FilterDatabase" localSheetId="0" hidden="1">Classement!$A$1:$C$1</definedName>
    <definedName name="Auswahl_ja_nein">'Listes de sélection'!$E$2:$E$3</definedName>
    <definedName name="_xlnm.Print_Area" localSheetId="4">'CandidatsSoumissionnaires 11-15'!$A$1:$S$10</definedName>
    <definedName name="_xlnm.Print_Area" localSheetId="2">'CandidatsSoumissionnaires 1-5'!$A$1:$S$51</definedName>
    <definedName name="_xlnm.Print_Area" localSheetId="5">'CandidatsSoumissionnaires 16-20'!$A$1:$S$10</definedName>
    <definedName name="_xlnm.Print_Area" localSheetId="6">'CandidatsSoumissionnaires 21-25'!$A$1:$S$10</definedName>
    <definedName name="_xlnm.Print_Area" localSheetId="7">'CandidatsSoumissionnaires 26-30'!$A$1:$S$10</definedName>
    <definedName name="_xlnm.Print_Area" localSheetId="8">'CandidatsSoumissionnaires 31-35'!$A$1:$S$10</definedName>
    <definedName name="_xlnm.Print_Area" localSheetId="9">'CandidatsSoumissionnaires 36-40'!$A$1:$S$10</definedName>
    <definedName name="_xlnm.Print_Area" localSheetId="10">'CandidatsSoumissionnaires 41-45'!$A$1:$S$10</definedName>
    <definedName name="_xlnm.Print_Area" localSheetId="11">'CandidatsSoumissionnaires 46-50'!$A$1:$S$10</definedName>
    <definedName name="_xlnm.Print_Area" localSheetId="12">'CandidatsSoumissionnaires 51-55'!$A$1:$S$10</definedName>
    <definedName name="_xlnm.Print_Area" localSheetId="13">'CandidatsSoumissionnaires 56-60'!$A$1:$S$10</definedName>
    <definedName name="_xlnm.Print_Area" localSheetId="3">'CandidatsSoumissionnaires 6-10'!$A$1:$S$10</definedName>
    <definedName name="_xlnm.Print_Area" localSheetId="14">'CandidatsSoumissionnaires 61-65'!$A$1:$S$10</definedName>
    <definedName name="_xlnm.Print_Area" localSheetId="15">'CandidatsSoumissionnaires 66-70'!$A$1:$S$10</definedName>
    <definedName name="_xlnm.Print_Area" localSheetId="16">'CandidatsSoumissionnaires 71-75'!$A$1:$S$10</definedName>
    <definedName name="_xlnm.Print_Area" localSheetId="17">'CandidatsSoumissionnaires 76-80'!$A$1:$S$10</definedName>
    <definedName name="_xlnm.Print_Area" localSheetId="18">'CandidatsSoumissionnaires 81-85'!$A$1:$S$10</definedName>
    <definedName name="_xlnm.Print_Area" localSheetId="19">'CandidatsSoumissionnaires 86-90'!$A$1:$S$10</definedName>
    <definedName name="_xlnm.Print_Area" localSheetId="20">'CandidatsSoumissionnaires 91-95'!$A$1:$S$10</definedName>
    <definedName name="_xlnm.Print_Area" localSheetId="21">'CandidatsSoumissionnaires96-100'!$A$1:$S$10</definedName>
    <definedName name="_xlnm.Print_Area" localSheetId="1">Instructions!$A$1:$G$21</definedName>
    <definedName name="_xlnm.Print_Area" localSheetId="22">'Liste des pays et régions'!$A$1:$N$68</definedName>
    <definedName name="geeignet_ungeeignet">'Listes de sélection'!$F$2:$F$3</definedName>
    <definedName name="Länder_und_Regionen">'Listes de sélection'!$C$2:$C$268</definedName>
    <definedName name="Mindestzahl">'Listes de sélection'!$D$2:$D$12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6" l="1"/>
  <c r="C207" i="6"/>
  <c r="C208" i="6"/>
  <c r="C148" i="6"/>
  <c r="C149" i="6"/>
  <c r="B101" i="30"/>
  <c r="B100" i="30"/>
  <c r="B99" i="30"/>
  <c r="B98" i="30"/>
  <c r="B97" i="30"/>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96" i="30"/>
  <c r="C97" i="30"/>
  <c r="C98" i="30"/>
  <c r="C99" i="30"/>
  <c r="C100" i="30"/>
  <c r="C101"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B6" i="30"/>
  <c r="B5" i="30"/>
  <c r="B4" i="30"/>
  <c r="B3" i="30"/>
  <c r="B2" i="30"/>
  <c r="S35" i="48"/>
  <c r="S36" i="48"/>
  <c r="S37" i="48"/>
  <c r="S38" i="48"/>
  <c r="S39" i="48"/>
  <c r="S40" i="48"/>
  <c r="S41" i="48"/>
  <c r="S43" i="48"/>
  <c r="S45" i="48"/>
  <c r="S46" i="48"/>
  <c r="Q35" i="48"/>
  <c r="Q36" i="48"/>
  <c r="Q37" i="48"/>
  <c r="Q38" i="48"/>
  <c r="Q39" i="48"/>
  <c r="Q40" i="48"/>
  <c r="Q41" i="48"/>
  <c r="Q43" i="48"/>
  <c r="Q45" i="48"/>
  <c r="Q46" i="48"/>
  <c r="O35" i="48"/>
  <c r="O36" i="48"/>
  <c r="O37" i="48"/>
  <c r="O38" i="48"/>
  <c r="O39" i="48"/>
  <c r="O40" i="48"/>
  <c r="O41" i="48"/>
  <c r="O43" i="48"/>
  <c r="O45" i="48"/>
  <c r="O46" i="48"/>
  <c r="M35" i="48"/>
  <c r="M36" i="48"/>
  <c r="M37" i="48"/>
  <c r="M38" i="48"/>
  <c r="M39" i="48"/>
  <c r="M40" i="48"/>
  <c r="M41" i="48"/>
  <c r="M43" i="48"/>
  <c r="M45" i="48"/>
  <c r="M46" i="48"/>
  <c r="K35" i="48"/>
  <c r="K36" i="48"/>
  <c r="K37" i="48"/>
  <c r="K38" i="48"/>
  <c r="K39" i="48"/>
  <c r="K40" i="48"/>
  <c r="K41" i="48"/>
  <c r="K43" i="48"/>
  <c r="K45" i="48"/>
  <c r="K46" i="48"/>
  <c r="A47" i="48"/>
  <c r="I41" i="48"/>
  <c r="I46" i="48"/>
  <c r="A46" i="48"/>
  <c r="A45" i="48"/>
  <c r="A44" i="48"/>
  <c r="A43" i="48"/>
  <c r="A42" i="48"/>
  <c r="A41" i="48"/>
  <c r="A40" i="48"/>
  <c r="A39" i="48"/>
  <c r="A38" i="48"/>
  <c r="A37" i="48"/>
  <c r="A36" i="48"/>
  <c r="A35" i="48"/>
  <c r="A34" i="48"/>
  <c r="A33" i="48"/>
  <c r="A32" i="48"/>
  <c r="A31" i="48"/>
  <c r="A30" i="48"/>
  <c r="A29" i="48"/>
  <c r="A28" i="48"/>
  <c r="R25" i="48"/>
  <c r="R27" i="48" s="1"/>
  <c r="P25" i="48"/>
  <c r="P27" i="48" s="1"/>
  <c r="N25" i="48"/>
  <c r="N27" i="48" s="1"/>
  <c r="L25" i="48"/>
  <c r="L27" i="48" s="1"/>
  <c r="J25" i="48"/>
  <c r="J27" i="48" s="1"/>
  <c r="A27" i="48"/>
  <c r="A26" i="48"/>
  <c r="A25" i="48"/>
  <c r="C24" i="48"/>
  <c r="D24" i="48" s="1"/>
  <c r="A24" i="48"/>
  <c r="C23" i="48"/>
  <c r="D23" i="48" s="1"/>
  <c r="A23" i="48"/>
  <c r="H22" i="48"/>
  <c r="A22" i="48"/>
  <c r="A21" i="48"/>
  <c r="A20" i="48"/>
  <c r="A19" i="48"/>
  <c r="H18" i="48"/>
  <c r="A18" i="48"/>
  <c r="H17" i="48"/>
  <c r="A17" i="48"/>
  <c r="A16" i="48"/>
  <c r="A15" i="48"/>
  <c r="A14" i="48"/>
  <c r="A13" i="48"/>
  <c r="A12" i="48"/>
  <c r="A11" i="48"/>
  <c r="A10" i="48"/>
  <c r="A9" i="48"/>
  <c r="A8" i="48"/>
  <c r="A7" i="48"/>
  <c r="D6" i="48"/>
  <c r="A6" i="48"/>
  <c r="J5" i="48"/>
  <c r="D5" i="48"/>
  <c r="A5" i="48"/>
  <c r="R4" i="48"/>
  <c r="J4" i="48"/>
  <c r="D4" i="48"/>
  <c r="A4" i="48"/>
  <c r="S35" i="47"/>
  <c r="S36" i="47"/>
  <c r="S37" i="47"/>
  <c r="S38" i="47"/>
  <c r="S39" i="47"/>
  <c r="S40" i="47"/>
  <c r="S41" i="47"/>
  <c r="S43" i="47"/>
  <c r="S45" i="47"/>
  <c r="S46" i="47"/>
  <c r="Q35" i="47"/>
  <c r="Q36" i="47"/>
  <c r="Q37" i="47"/>
  <c r="Q38" i="47"/>
  <c r="Q39" i="47"/>
  <c r="Q40" i="47"/>
  <c r="Q41" i="47"/>
  <c r="Q43" i="47"/>
  <c r="Q45" i="47"/>
  <c r="Q46" i="47"/>
  <c r="O35" i="47"/>
  <c r="O36" i="47"/>
  <c r="O37" i="47"/>
  <c r="O38" i="47"/>
  <c r="O39" i="47"/>
  <c r="O40" i="47"/>
  <c r="O41" i="47"/>
  <c r="O43" i="47"/>
  <c r="O45" i="47"/>
  <c r="O46" i="47"/>
  <c r="M35" i="47"/>
  <c r="M36" i="47"/>
  <c r="M37" i="47"/>
  <c r="M38" i="47"/>
  <c r="M39" i="47"/>
  <c r="M40" i="47"/>
  <c r="M41" i="47"/>
  <c r="M43" i="47"/>
  <c r="M45" i="47"/>
  <c r="M46" i="47"/>
  <c r="K35" i="47"/>
  <c r="K36" i="47"/>
  <c r="K37" i="47"/>
  <c r="K38" i="47"/>
  <c r="K39" i="47"/>
  <c r="K40" i="47"/>
  <c r="K41" i="47"/>
  <c r="K43" i="47"/>
  <c r="K45" i="47"/>
  <c r="K46" i="47"/>
  <c r="A47" i="47"/>
  <c r="I41" i="47"/>
  <c r="I46" i="47"/>
  <c r="A46" i="47"/>
  <c r="A45" i="47"/>
  <c r="A44" i="47"/>
  <c r="A43" i="47"/>
  <c r="A42" i="47"/>
  <c r="A41" i="47"/>
  <c r="A40" i="47"/>
  <c r="A39" i="47"/>
  <c r="A38" i="47"/>
  <c r="A37" i="47"/>
  <c r="A36" i="47"/>
  <c r="A35" i="47"/>
  <c r="A34" i="47"/>
  <c r="A33" i="47"/>
  <c r="A32" i="47"/>
  <c r="A31" i="47"/>
  <c r="A30" i="47"/>
  <c r="A29" i="47"/>
  <c r="A28" i="47"/>
  <c r="R25" i="47"/>
  <c r="R27" i="47" s="1"/>
  <c r="P25" i="47"/>
  <c r="P27" i="47" s="1"/>
  <c r="N25" i="47"/>
  <c r="N27" i="47" s="1"/>
  <c r="L25" i="47"/>
  <c r="L27" i="47" s="1"/>
  <c r="J25" i="47"/>
  <c r="J27" i="47" s="1"/>
  <c r="A27" i="47"/>
  <c r="A26" i="47"/>
  <c r="A25" i="47"/>
  <c r="C24" i="47"/>
  <c r="D24" i="47"/>
  <c r="A24" i="47"/>
  <c r="C23" i="47"/>
  <c r="D23" i="47"/>
  <c r="A23" i="47"/>
  <c r="H22" i="47"/>
  <c r="A22" i="47"/>
  <c r="A21" i="47"/>
  <c r="A20" i="47"/>
  <c r="A19" i="47"/>
  <c r="H18" i="47"/>
  <c r="A18" i="47"/>
  <c r="H17" i="47"/>
  <c r="A17" i="47"/>
  <c r="A16" i="47"/>
  <c r="A15" i="47"/>
  <c r="A14" i="47"/>
  <c r="A13" i="47"/>
  <c r="A12" i="47"/>
  <c r="A11" i="47"/>
  <c r="A10" i="47"/>
  <c r="A9" i="47"/>
  <c r="A8" i="47"/>
  <c r="A7" i="47"/>
  <c r="D6" i="47"/>
  <c r="A6" i="47"/>
  <c r="J5" i="47"/>
  <c r="D5" i="47"/>
  <c r="A5" i="47"/>
  <c r="R4" i="47"/>
  <c r="J4" i="47"/>
  <c r="D4" i="47"/>
  <c r="A4" i="47"/>
  <c r="S35" i="46"/>
  <c r="S36" i="46"/>
  <c r="S37" i="46"/>
  <c r="S38" i="46"/>
  <c r="S39" i="46"/>
  <c r="S40" i="46"/>
  <c r="S41" i="46"/>
  <c r="S43" i="46"/>
  <c r="S45" i="46"/>
  <c r="S46" i="46"/>
  <c r="Q35" i="46"/>
  <c r="Q36" i="46"/>
  <c r="Q37" i="46"/>
  <c r="Q38" i="46"/>
  <c r="Q39" i="46"/>
  <c r="Q40" i="46"/>
  <c r="Q41" i="46"/>
  <c r="Q43" i="46"/>
  <c r="Q45" i="46"/>
  <c r="Q46" i="46"/>
  <c r="O35" i="46"/>
  <c r="O36" i="46"/>
  <c r="O37" i="46"/>
  <c r="O38" i="46"/>
  <c r="O39" i="46"/>
  <c r="O40" i="46"/>
  <c r="O41" i="46"/>
  <c r="O43" i="46"/>
  <c r="O45" i="46"/>
  <c r="O46" i="46"/>
  <c r="M35" i="46"/>
  <c r="M36" i="46"/>
  <c r="M37" i="46"/>
  <c r="M38" i="46"/>
  <c r="M39" i="46"/>
  <c r="M40" i="46"/>
  <c r="M41" i="46"/>
  <c r="M43" i="46"/>
  <c r="M45" i="46"/>
  <c r="M46" i="46"/>
  <c r="K35" i="46"/>
  <c r="K36" i="46"/>
  <c r="K37" i="46"/>
  <c r="K38" i="46"/>
  <c r="K39" i="46"/>
  <c r="K40" i="46"/>
  <c r="K41" i="46"/>
  <c r="K43" i="46"/>
  <c r="K45" i="46"/>
  <c r="K46" i="46"/>
  <c r="A47" i="46"/>
  <c r="I41" i="46"/>
  <c r="I46" i="46"/>
  <c r="A46" i="46"/>
  <c r="A45" i="46"/>
  <c r="A44" i="46"/>
  <c r="A43" i="46"/>
  <c r="A42" i="46"/>
  <c r="A41" i="46"/>
  <c r="A40" i="46"/>
  <c r="A39" i="46"/>
  <c r="A38" i="46"/>
  <c r="A37" i="46"/>
  <c r="A36" i="46"/>
  <c r="A35" i="46"/>
  <c r="A34" i="46"/>
  <c r="A33" i="46"/>
  <c r="A32" i="46"/>
  <c r="A31" i="46"/>
  <c r="A30" i="46"/>
  <c r="A29" i="46"/>
  <c r="A28" i="46"/>
  <c r="R25" i="46"/>
  <c r="R27" i="46" s="1"/>
  <c r="P25" i="46"/>
  <c r="P27" i="46" s="1"/>
  <c r="N25" i="46"/>
  <c r="N27" i="46" s="1"/>
  <c r="L25" i="46"/>
  <c r="L27" i="46" s="1"/>
  <c r="J25" i="46"/>
  <c r="J27" i="46" s="1"/>
  <c r="A27" i="46"/>
  <c r="A26" i="46"/>
  <c r="A25" i="46"/>
  <c r="C24" i="46"/>
  <c r="D24" i="46" s="1"/>
  <c r="A24" i="46"/>
  <c r="C23" i="46"/>
  <c r="D23" i="46"/>
  <c r="A23" i="46"/>
  <c r="H22" i="46"/>
  <c r="A22" i="46"/>
  <c r="A21" i="46"/>
  <c r="A20" i="46"/>
  <c r="A19" i="46"/>
  <c r="H18" i="46"/>
  <c r="A18" i="46"/>
  <c r="H17" i="46"/>
  <c r="A17" i="46"/>
  <c r="A16" i="46"/>
  <c r="A15" i="46"/>
  <c r="A14" i="46"/>
  <c r="A13" i="46"/>
  <c r="A12" i="46"/>
  <c r="A11" i="46"/>
  <c r="A10" i="46"/>
  <c r="A9" i="46"/>
  <c r="A8" i="46"/>
  <c r="A7" i="46"/>
  <c r="D6" i="46"/>
  <c r="A6" i="46"/>
  <c r="J5" i="46"/>
  <c r="D5" i="46"/>
  <c r="A5" i="46"/>
  <c r="R4" i="46"/>
  <c r="J4" i="46"/>
  <c r="D4" i="46"/>
  <c r="A4" i="46"/>
  <c r="S35" i="45"/>
  <c r="S36" i="45"/>
  <c r="S37" i="45"/>
  <c r="S38" i="45"/>
  <c r="S39" i="45"/>
  <c r="S40" i="45"/>
  <c r="S41" i="45"/>
  <c r="S43" i="45"/>
  <c r="S45" i="45"/>
  <c r="S46" i="45"/>
  <c r="Q35" i="45"/>
  <c r="Q36" i="45"/>
  <c r="Q37" i="45"/>
  <c r="Q38" i="45"/>
  <c r="Q39" i="45"/>
  <c r="Q40" i="45"/>
  <c r="Q41" i="45"/>
  <c r="Q43" i="45"/>
  <c r="Q45" i="45"/>
  <c r="Q46" i="45"/>
  <c r="O35" i="45"/>
  <c r="O36" i="45"/>
  <c r="O37" i="45"/>
  <c r="O38" i="45"/>
  <c r="O39" i="45"/>
  <c r="O40" i="45"/>
  <c r="O41" i="45"/>
  <c r="O43" i="45"/>
  <c r="O45" i="45"/>
  <c r="O46" i="45"/>
  <c r="M35" i="45"/>
  <c r="M36" i="45"/>
  <c r="M37" i="45"/>
  <c r="M38" i="45"/>
  <c r="M39" i="45"/>
  <c r="M40" i="45"/>
  <c r="M41" i="45"/>
  <c r="M43" i="45"/>
  <c r="M45" i="45"/>
  <c r="M46" i="45"/>
  <c r="K35" i="45"/>
  <c r="K36" i="45"/>
  <c r="K37" i="45"/>
  <c r="K38" i="45"/>
  <c r="K39" i="45"/>
  <c r="K40" i="45"/>
  <c r="K41" i="45"/>
  <c r="K43" i="45"/>
  <c r="K45" i="45"/>
  <c r="K46" i="45"/>
  <c r="A47" i="45"/>
  <c r="I41" i="45"/>
  <c r="I46" i="45"/>
  <c r="A46" i="45"/>
  <c r="A45" i="45"/>
  <c r="A44" i="45"/>
  <c r="A43" i="45"/>
  <c r="A42" i="45"/>
  <c r="A41" i="45"/>
  <c r="A40" i="45"/>
  <c r="A39" i="45"/>
  <c r="A38" i="45"/>
  <c r="A37" i="45"/>
  <c r="A36" i="45"/>
  <c r="A35" i="45"/>
  <c r="A34" i="45"/>
  <c r="A33" i="45"/>
  <c r="A32" i="45"/>
  <c r="A31" i="45"/>
  <c r="A30" i="45"/>
  <c r="A29" i="45"/>
  <c r="A28" i="45"/>
  <c r="R25" i="45"/>
  <c r="R27" i="45" s="1"/>
  <c r="P25" i="45"/>
  <c r="P27" i="45" s="1"/>
  <c r="N25" i="45"/>
  <c r="N27" i="45" s="1"/>
  <c r="L25" i="45"/>
  <c r="L27" i="45" s="1"/>
  <c r="J25" i="45"/>
  <c r="J27" i="45" s="1"/>
  <c r="A27" i="45"/>
  <c r="A26" i="45"/>
  <c r="A25" i="45"/>
  <c r="C24" i="45"/>
  <c r="D24" i="45" s="1"/>
  <c r="A24" i="45"/>
  <c r="C23" i="45"/>
  <c r="D23" i="45" s="1"/>
  <c r="A23" i="45"/>
  <c r="H22" i="45"/>
  <c r="A22" i="45"/>
  <c r="A21" i="45"/>
  <c r="A20" i="45"/>
  <c r="A19" i="45"/>
  <c r="H18" i="45"/>
  <c r="A18" i="45"/>
  <c r="H17" i="45"/>
  <c r="A17" i="45"/>
  <c r="A16" i="45"/>
  <c r="A15" i="45"/>
  <c r="A14" i="45"/>
  <c r="A13" i="45"/>
  <c r="A12" i="45"/>
  <c r="A11" i="45"/>
  <c r="A10" i="45"/>
  <c r="A9" i="45"/>
  <c r="A8" i="45"/>
  <c r="A7" i="45"/>
  <c r="D6" i="45"/>
  <c r="A6" i="45"/>
  <c r="J5" i="45"/>
  <c r="D5" i="45"/>
  <c r="A5" i="45"/>
  <c r="R4" i="45"/>
  <c r="J4" i="45"/>
  <c r="D4" i="45"/>
  <c r="A4" i="45"/>
  <c r="S35" i="44"/>
  <c r="S36" i="44"/>
  <c r="S37" i="44"/>
  <c r="S38" i="44"/>
  <c r="S39" i="44"/>
  <c r="S40" i="44"/>
  <c r="S41" i="44"/>
  <c r="S43" i="44"/>
  <c r="S45" i="44"/>
  <c r="S46" i="44"/>
  <c r="Q35" i="44"/>
  <c r="Q36" i="44"/>
  <c r="Q37" i="44"/>
  <c r="Q38" i="44"/>
  <c r="Q39" i="44"/>
  <c r="Q40" i="44"/>
  <c r="Q41" i="44"/>
  <c r="Q43" i="44"/>
  <c r="Q45" i="44"/>
  <c r="Q46" i="44"/>
  <c r="O35" i="44"/>
  <c r="O36" i="44"/>
  <c r="O37" i="44"/>
  <c r="O38" i="44"/>
  <c r="O39" i="44"/>
  <c r="O40" i="44"/>
  <c r="O41" i="44"/>
  <c r="O43" i="44"/>
  <c r="O45" i="44"/>
  <c r="O46" i="44"/>
  <c r="M35" i="44"/>
  <c r="M36" i="44"/>
  <c r="M37" i="44"/>
  <c r="M38" i="44"/>
  <c r="M39" i="44"/>
  <c r="M40" i="44"/>
  <c r="M41" i="44"/>
  <c r="M43" i="44"/>
  <c r="M45" i="44"/>
  <c r="M46" i="44"/>
  <c r="K35" i="44"/>
  <c r="K36" i="44"/>
  <c r="K37" i="44"/>
  <c r="K38" i="44"/>
  <c r="K39" i="44"/>
  <c r="K40" i="44"/>
  <c r="K41" i="44"/>
  <c r="K43" i="44"/>
  <c r="K45" i="44"/>
  <c r="K46" i="44"/>
  <c r="A47" i="44"/>
  <c r="I41" i="44"/>
  <c r="I46" i="44"/>
  <c r="A46" i="44"/>
  <c r="A45" i="44"/>
  <c r="A44" i="44"/>
  <c r="A43" i="44"/>
  <c r="A42" i="44"/>
  <c r="A41" i="44"/>
  <c r="A40" i="44"/>
  <c r="A39" i="44"/>
  <c r="A38" i="44"/>
  <c r="A37" i="44"/>
  <c r="A36" i="44"/>
  <c r="A35" i="44"/>
  <c r="A34" i="44"/>
  <c r="A33" i="44"/>
  <c r="A32" i="44"/>
  <c r="A31" i="44"/>
  <c r="A30" i="44"/>
  <c r="A29" i="44"/>
  <c r="A28" i="44"/>
  <c r="R25" i="44"/>
  <c r="R27" i="44" s="1"/>
  <c r="P25" i="44"/>
  <c r="P27" i="44" s="1"/>
  <c r="N25" i="44"/>
  <c r="N27" i="44" s="1"/>
  <c r="L25" i="44"/>
  <c r="L27" i="44" s="1"/>
  <c r="J25" i="44"/>
  <c r="J27" i="44" s="1"/>
  <c r="A27" i="44"/>
  <c r="A26" i="44"/>
  <c r="A25" i="44"/>
  <c r="C24" i="44"/>
  <c r="D24" i="44"/>
  <c r="A24" i="44"/>
  <c r="C23" i="44"/>
  <c r="D23" i="44"/>
  <c r="A23" i="44"/>
  <c r="H22" i="44"/>
  <c r="A22" i="44"/>
  <c r="A21" i="44"/>
  <c r="A20" i="44"/>
  <c r="A19" i="44"/>
  <c r="H18" i="44"/>
  <c r="A18" i="44"/>
  <c r="H17" i="44"/>
  <c r="A17" i="44"/>
  <c r="A16" i="44"/>
  <c r="A15" i="44"/>
  <c r="A14" i="44"/>
  <c r="A13" i="44"/>
  <c r="A12" i="44"/>
  <c r="A11" i="44"/>
  <c r="A10" i="44"/>
  <c r="A9" i="44"/>
  <c r="A8" i="44"/>
  <c r="A7" i="44"/>
  <c r="D6" i="44"/>
  <c r="A6" i="44"/>
  <c r="J5" i="44"/>
  <c r="D5" i="44"/>
  <c r="A5" i="44"/>
  <c r="R4" i="44"/>
  <c r="J4" i="44"/>
  <c r="D4" i="44"/>
  <c r="A4" i="44"/>
  <c r="S35" i="43"/>
  <c r="S36" i="43"/>
  <c r="S37" i="43"/>
  <c r="S38" i="43"/>
  <c r="S39" i="43"/>
  <c r="S40" i="43"/>
  <c r="S41" i="43"/>
  <c r="S43" i="43"/>
  <c r="S45" i="43"/>
  <c r="S46" i="43"/>
  <c r="Q35" i="43"/>
  <c r="Q36" i="43"/>
  <c r="Q37" i="43"/>
  <c r="Q38" i="43"/>
  <c r="Q39" i="43"/>
  <c r="Q40" i="43"/>
  <c r="Q41" i="43"/>
  <c r="Q43" i="43"/>
  <c r="Q45" i="43"/>
  <c r="Q46" i="43"/>
  <c r="O35" i="43"/>
  <c r="O36" i="43"/>
  <c r="O37" i="43"/>
  <c r="O38" i="43"/>
  <c r="O39" i="43"/>
  <c r="O40" i="43"/>
  <c r="O41" i="43"/>
  <c r="O43" i="43"/>
  <c r="O45" i="43"/>
  <c r="O46" i="43"/>
  <c r="M35" i="43"/>
  <c r="M36" i="43"/>
  <c r="M37" i="43"/>
  <c r="M38" i="43"/>
  <c r="M39" i="43"/>
  <c r="M40" i="43"/>
  <c r="M41" i="43"/>
  <c r="M43" i="43"/>
  <c r="M45" i="43"/>
  <c r="M46" i="43"/>
  <c r="K35" i="43"/>
  <c r="K36" i="43"/>
  <c r="K37" i="43"/>
  <c r="K38" i="43"/>
  <c r="K39" i="43"/>
  <c r="K40" i="43"/>
  <c r="K41" i="43"/>
  <c r="K43" i="43"/>
  <c r="K45" i="43"/>
  <c r="K46" i="43"/>
  <c r="A47" i="43"/>
  <c r="I41" i="43"/>
  <c r="I46" i="43"/>
  <c r="A46" i="43"/>
  <c r="A45" i="43"/>
  <c r="A44" i="43"/>
  <c r="A43" i="43"/>
  <c r="A42" i="43"/>
  <c r="A41" i="43"/>
  <c r="A40" i="43"/>
  <c r="A39" i="43"/>
  <c r="A38" i="43"/>
  <c r="A37" i="43"/>
  <c r="A36" i="43"/>
  <c r="A35" i="43"/>
  <c r="A34" i="43"/>
  <c r="A33" i="43"/>
  <c r="A32" i="43"/>
  <c r="A31" i="43"/>
  <c r="A30" i="43"/>
  <c r="A29" i="43"/>
  <c r="A28" i="43"/>
  <c r="R25" i="43"/>
  <c r="R27" i="43" s="1"/>
  <c r="P25" i="43"/>
  <c r="P27" i="43" s="1"/>
  <c r="N25" i="43"/>
  <c r="N27" i="43" s="1"/>
  <c r="L25" i="43"/>
  <c r="L27" i="43" s="1"/>
  <c r="J25" i="43"/>
  <c r="J27" i="43" s="1"/>
  <c r="A27" i="43"/>
  <c r="A26" i="43"/>
  <c r="A25" i="43"/>
  <c r="C24" i="43"/>
  <c r="D24" i="43" s="1"/>
  <c r="A24" i="43"/>
  <c r="C23" i="43"/>
  <c r="D23" i="43" s="1"/>
  <c r="A23" i="43"/>
  <c r="H22" i="43"/>
  <c r="A22" i="43"/>
  <c r="A21" i="43"/>
  <c r="A20" i="43"/>
  <c r="A19" i="43"/>
  <c r="H18" i="43"/>
  <c r="A18" i="43"/>
  <c r="H17" i="43"/>
  <c r="A17" i="43"/>
  <c r="A16" i="43"/>
  <c r="A15" i="43"/>
  <c r="A14" i="43"/>
  <c r="A13" i="43"/>
  <c r="A12" i="43"/>
  <c r="A11" i="43"/>
  <c r="A10" i="43"/>
  <c r="A9" i="43"/>
  <c r="A8" i="43"/>
  <c r="A7" i="43"/>
  <c r="D6" i="43"/>
  <c r="A6" i="43"/>
  <c r="J5" i="43"/>
  <c r="D5" i="43"/>
  <c r="A5" i="43"/>
  <c r="R4" i="43"/>
  <c r="J4" i="43"/>
  <c r="D4" i="43"/>
  <c r="A4" i="43"/>
  <c r="S35" i="42"/>
  <c r="S36" i="42"/>
  <c r="S37" i="42"/>
  <c r="S38" i="42"/>
  <c r="S39" i="42"/>
  <c r="S40" i="42"/>
  <c r="S41" i="42"/>
  <c r="S43" i="42"/>
  <c r="S45" i="42"/>
  <c r="S46" i="42"/>
  <c r="Q35" i="42"/>
  <c r="Q36" i="42"/>
  <c r="Q37" i="42"/>
  <c r="Q38" i="42"/>
  <c r="Q39" i="42"/>
  <c r="Q40" i="42"/>
  <c r="Q41" i="42"/>
  <c r="Q43" i="42"/>
  <c r="Q45" i="42"/>
  <c r="Q46" i="42"/>
  <c r="O35" i="42"/>
  <c r="O36" i="42"/>
  <c r="O37" i="42"/>
  <c r="O38" i="42"/>
  <c r="O39" i="42"/>
  <c r="O40" i="42"/>
  <c r="O41" i="42"/>
  <c r="O43" i="42"/>
  <c r="O45" i="42"/>
  <c r="O46" i="42"/>
  <c r="M35" i="42"/>
  <c r="M36" i="42"/>
  <c r="M37" i="42"/>
  <c r="M38" i="42"/>
  <c r="M39" i="42"/>
  <c r="M40" i="42"/>
  <c r="M41" i="42"/>
  <c r="M43" i="42"/>
  <c r="M45" i="42"/>
  <c r="M46" i="42"/>
  <c r="K35" i="42"/>
  <c r="K36" i="42"/>
  <c r="K37" i="42"/>
  <c r="K38" i="42"/>
  <c r="K39" i="42"/>
  <c r="K40" i="42"/>
  <c r="K41" i="42"/>
  <c r="K43" i="42"/>
  <c r="K45" i="42"/>
  <c r="K46" i="42"/>
  <c r="A47" i="42"/>
  <c r="I41" i="42"/>
  <c r="I46" i="42"/>
  <c r="A46" i="42"/>
  <c r="A45" i="42"/>
  <c r="A44" i="42"/>
  <c r="A43" i="42"/>
  <c r="A42" i="42"/>
  <c r="A41" i="42"/>
  <c r="A40" i="42"/>
  <c r="A39" i="42"/>
  <c r="A38" i="42"/>
  <c r="A37" i="42"/>
  <c r="A36" i="42"/>
  <c r="A35" i="42"/>
  <c r="A34" i="42"/>
  <c r="A33" i="42"/>
  <c r="A32" i="42"/>
  <c r="A31" i="42"/>
  <c r="A30" i="42"/>
  <c r="A29" i="42"/>
  <c r="A28" i="42"/>
  <c r="R25" i="42"/>
  <c r="R27" i="42" s="1"/>
  <c r="P25" i="42"/>
  <c r="P27" i="42" s="1"/>
  <c r="N25" i="42"/>
  <c r="N27" i="42" s="1"/>
  <c r="L25" i="42"/>
  <c r="L27" i="42" s="1"/>
  <c r="J25" i="42"/>
  <c r="J27" i="42" s="1"/>
  <c r="A27" i="42"/>
  <c r="A26" i="42"/>
  <c r="A25" i="42"/>
  <c r="C24" i="42"/>
  <c r="D24" i="42"/>
  <c r="A24" i="42"/>
  <c r="C23" i="42"/>
  <c r="D23" i="42"/>
  <c r="A23" i="42"/>
  <c r="H22" i="42"/>
  <c r="A22" i="42"/>
  <c r="A21" i="42"/>
  <c r="A20" i="42"/>
  <c r="A19" i="42"/>
  <c r="H18" i="42"/>
  <c r="A18" i="42"/>
  <c r="H17" i="42"/>
  <c r="A17" i="42"/>
  <c r="A16" i="42"/>
  <c r="A15" i="42"/>
  <c r="A14" i="42"/>
  <c r="A13" i="42"/>
  <c r="A12" i="42"/>
  <c r="A11" i="42"/>
  <c r="A10" i="42"/>
  <c r="A9" i="42"/>
  <c r="A8" i="42"/>
  <c r="A7" i="42"/>
  <c r="D6" i="42"/>
  <c r="A6" i="42"/>
  <c r="J5" i="42"/>
  <c r="D5" i="42"/>
  <c r="A5" i="42"/>
  <c r="R4" i="42"/>
  <c r="J4" i="42"/>
  <c r="D4" i="42"/>
  <c r="A4" i="42"/>
  <c r="S35" i="41"/>
  <c r="S36" i="41"/>
  <c r="S37" i="41"/>
  <c r="S38" i="41"/>
  <c r="S39" i="41"/>
  <c r="S40" i="41"/>
  <c r="S41" i="41"/>
  <c r="S43" i="41"/>
  <c r="S45" i="41"/>
  <c r="S46" i="41"/>
  <c r="Q35" i="41"/>
  <c r="Q36" i="41"/>
  <c r="Q37" i="41"/>
  <c r="Q38" i="41"/>
  <c r="Q39" i="41"/>
  <c r="Q40" i="41"/>
  <c r="Q41" i="41"/>
  <c r="Q43" i="41"/>
  <c r="Q45" i="41"/>
  <c r="Q46" i="41"/>
  <c r="O35" i="41"/>
  <c r="O36" i="41"/>
  <c r="O37" i="41"/>
  <c r="O38" i="41"/>
  <c r="O39" i="41"/>
  <c r="O40" i="41"/>
  <c r="O41" i="41"/>
  <c r="O43" i="41"/>
  <c r="O45" i="41"/>
  <c r="O46" i="41"/>
  <c r="M35" i="41"/>
  <c r="M36" i="41"/>
  <c r="M37" i="41"/>
  <c r="M38" i="41"/>
  <c r="M39" i="41"/>
  <c r="M40" i="41"/>
  <c r="M41" i="41"/>
  <c r="M43" i="41"/>
  <c r="M45" i="41"/>
  <c r="M46" i="41"/>
  <c r="K35" i="41"/>
  <c r="K36" i="41"/>
  <c r="K37" i="41"/>
  <c r="K38" i="41"/>
  <c r="K39" i="41"/>
  <c r="K40" i="41"/>
  <c r="K41" i="41"/>
  <c r="K43" i="41"/>
  <c r="K45" i="41"/>
  <c r="K46" i="41"/>
  <c r="A47" i="41"/>
  <c r="I41" i="41"/>
  <c r="I46" i="41"/>
  <c r="A46" i="41"/>
  <c r="A45" i="41"/>
  <c r="A44" i="41"/>
  <c r="A43" i="41"/>
  <c r="A42" i="41"/>
  <c r="A41" i="41"/>
  <c r="A40" i="41"/>
  <c r="A39" i="41"/>
  <c r="A38" i="41"/>
  <c r="A37" i="41"/>
  <c r="A36" i="41"/>
  <c r="A35" i="41"/>
  <c r="A34" i="41"/>
  <c r="A33" i="41"/>
  <c r="A32" i="41"/>
  <c r="A31" i="41"/>
  <c r="A30" i="41"/>
  <c r="A29" i="41"/>
  <c r="A28" i="41"/>
  <c r="R25" i="41"/>
  <c r="R27" i="41" s="1"/>
  <c r="P25" i="41"/>
  <c r="P27" i="41" s="1"/>
  <c r="N25" i="41"/>
  <c r="N27" i="41" s="1"/>
  <c r="L25" i="41"/>
  <c r="L27" i="41" s="1"/>
  <c r="J25" i="41"/>
  <c r="J27" i="41" s="1"/>
  <c r="A27" i="41"/>
  <c r="A26" i="41"/>
  <c r="A25" i="41"/>
  <c r="C24" i="41"/>
  <c r="D24" i="41" s="1"/>
  <c r="A24" i="41"/>
  <c r="C23" i="41"/>
  <c r="D23" i="41" s="1"/>
  <c r="A23" i="41"/>
  <c r="H22" i="41"/>
  <c r="A22" i="41"/>
  <c r="A21" i="41"/>
  <c r="A20" i="41"/>
  <c r="A19" i="41"/>
  <c r="H18" i="41"/>
  <c r="A18" i="41"/>
  <c r="H17" i="41"/>
  <c r="A17" i="41"/>
  <c r="A16" i="41"/>
  <c r="A15" i="41"/>
  <c r="A14" i="41"/>
  <c r="A13" i="41"/>
  <c r="A12" i="41"/>
  <c r="A11" i="41"/>
  <c r="A10" i="41"/>
  <c r="A9" i="41"/>
  <c r="A8" i="41"/>
  <c r="A7" i="41"/>
  <c r="D6" i="41"/>
  <c r="A6" i="41"/>
  <c r="J5" i="41"/>
  <c r="D5" i="41"/>
  <c r="A5" i="41"/>
  <c r="R4" i="41"/>
  <c r="J4" i="41"/>
  <c r="D4" i="41"/>
  <c r="A4" i="41"/>
  <c r="S35" i="40"/>
  <c r="S36" i="40"/>
  <c r="S37" i="40"/>
  <c r="S38" i="40"/>
  <c r="S39" i="40"/>
  <c r="S40" i="40"/>
  <c r="S41" i="40"/>
  <c r="S43" i="40"/>
  <c r="S45" i="40"/>
  <c r="S46" i="40"/>
  <c r="Q35" i="40"/>
  <c r="Q36" i="40"/>
  <c r="Q37" i="40"/>
  <c r="Q38" i="40"/>
  <c r="Q39" i="40"/>
  <c r="Q40" i="40"/>
  <c r="Q41" i="40"/>
  <c r="Q43" i="40"/>
  <c r="Q45" i="40"/>
  <c r="Q46" i="40"/>
  <c r="O35" i="40"/>
  <c r="O36" i="40"/>
  <c r="O37" i="40"/>
  <c r="O38" i="40"/>
  <c r="O39" i="40"/>
  <c r="O40" i="40"/>
  <c r="O41" i="40"/>
  <c r="O43" i="40"/>
  <c r="O45" i="40"/>
  <c r="O46" i="40"/>
  <c r="M35" i="40"/>
  <c r="M36" i="40"/>
  <c r="M37" i="40"/>
  <c r="M38" i="40"/>
  <c r="M39" i="40"/>
  <c r="M40" i="40"/>
  <c r="M41" i="40"/>
  <c r="M43" i="40"/>
  <c r="M45" i="40"/>
  <c r="M46" i="40"/>
  <c r="K35" i="40"/>
  <c r="K36" i="40"/>
  <c r="K37" i="40"/>
  <c r="K38" i="40"/>
  <c r="K39" i="40"/>
  <c r="K40" i="40"/>
  <c r="K41" i="40"/>
  <c r="K43" i="40"/>
  <c r="K45" i="40"/>
  <c r="K46" i="40"/>
  <c r="A47" i="40"/>
  <c r="I41" i="40"/>
  <c r="I46" i="40"/>
  <c r="A46" i="40"/>
  <c r="A45" i="40"/>
  <c r="A44" i="40"/>
  <c r="A43" i="40"/>
  <c r="A42" i="40"/>
  <c r="A41" i="40"/>
  <c r="A40" i="40"/>
  <c r="A39" i="40"/>
  <c r="A38" i="40"/>
  <c r="A37" i="40"/>
  <c r="A36" i="40"/>
  <c r="A35" i="40"/>
  <c r="A34" i="40"/>
  <c r="A33" i="40"/>
  <c r="A32" i="40"/>
  <c r="A31" i="40"/>
  <c r="A30" i="40"/>
  <c r="A29" i="40"/>
  <c r="A28" i="40"/>
  <c r="R25" i="40"/>
  <c r="R27" i="40" s="1"/>
  <c r="P25" i="40"/>
  <c r="P27" i="40" s="1"/>
  <c r="N25" i="40"/>
  <c r="N27" i="40" s="1"/>
  <c r="L25" i="40"/>
  <c r="L27" i="40" s="1"/>
  <c r="J25" i="40"/>
  <c r="J27" i="40" s="1"/>
  <c r="A27" i="40"/>
  <c r="A26" i="40"/>
  <c r="A25" i="40"/>
  <c r="C24" i="40"/>
  <c r="D24" i="40"/>
  <c r="A24" i="40"/>
  <c r="C23" i="40"/>
  <c r="D23" i="40" s="1"/>
  <c r="A23" i="40"/>
  <c r="H22" i="40"/>
  <c r="A22" i="40"/>
  <c r="A21" i="40"/>
  <c r="A20" i="40"/>
  <c r="A19" i="40"/>
  <c r="H18" i="40"/>
  <c r="A18" i="40"/>
  <c r="H17" i="40"/>
  <c r="A17" i="40"/>
  <c r="A16" i="40"/>
  <c r="A15" i="40"/>
  <c r="A14" i="40"/>
  <c r="A13" i="40"/>
  <c r="A12" i="40"/>
  <c r="A11" i="40"/>
  <c r="A10" i="40"/>
  <c r="A9" i="40"/>
  <c r="A8" i="40"/>
  <c r="A7" i="40"/>
  <c r="D6" i="40"/>
  <c r="A6" i="40"/>
  <c r="J5" i="40"/>
  <c r="D5" i="40"/>
  <c r="A5" i="40"/>
  <c r="R4" i="40"/>
  <c r="J4" i="40"/>
  <c r="D4" i="40"/>
  <c r="A4" i="40"/>
  <c r="S35" i="39"/>
  <c r="S36" i="39"/>
  <c r="S37" i="39"/>
  <c r="S38" i="39"/>
  <c r="S39" i="39"/>
  <c r="S40" i="39"/>
  <c r="S41" i="39"/>
  <c r="S43" i="39"/>
  <c r="S45" i="39"/>
  <c r="S46" i="39"/>
  <c r="Q35" i="39"/>
  <c r="Q36" i="39"/>
  <c r="Q37" i="39"/>
  <c r="Q38" i="39"/>
  <c r="Q39" i="39"/>
  <c r="Q40" i="39"/>
  <c r="Q41" i="39"/>
  <c r="Q43" i="39"/>
  <c r="Q45" i="39"/>
  <c r="Q46" i="39"/>
  <c r="O35" i="39"/>
  <c r="O36" i="39"/>
  <c r="O37" i="39"/>
  <c r="O38" i="39"/>
  <c r="O39" i="39"/>
  <c r="O40" i="39"/>
  <c r="O41" i="39"/>
  <c r="O43" i="39"/>
  <c r="O45" i="39"/>
  <c r="O46" i="39"/>
  <c r="M35" i="39"/>
  <c r="M36" i="39"/>
  <c r="M37" i="39"/>
  <c r="M38" i="39"/>
  <c r="M39" i="39"/>
  <c r="M40" i="39"/>
  <c r="M41" i="39"/>
  <c r="M43" i="39"/>
  <c r="M45" i="39"/>
  <c r="M46" i="39"/>
  <c r="K35" i="39"/>
  <c r="K36" i="39"/>
  <c r="K37" i="39"/>
  <c r="K38" i="39"/>
  <c r="K39" i="39"/>
  <c r="K40" i="39"/>
  <c r="K41" i="39"/>
  <c r="K43" i="39"/>
  <c r="K45" i="39"/>
  <c r="K46" i="39"/>
  <c r="A47" i="39"/>
  <c r="I41" i="39"/>
  <c r="I46" i="39"/>
  <c r="A46" i="39"/>
  <c r="A45" i="39"/>
  <c r="A44" i="39"/>
  <c r="A43" i="39"/>
  <c r="A42" i="39"/>
  <c r="A41" i="39"/>
  <c r="A40" i="39"/>
  <c r="A39" i="39"/>
  <c r="A38" i="39"/>
  <c r="A37" i="39"/>
  <c r="A36" i="39"/>
  <c r="A35" i="39"/>
  <c r="A34" i="39"/>
  <c r="A33" i="39"/>
  <c r="A32" i="39"/>
  <c r="A31" i="39"/>
  <c r="A30" i="39"/>
  <c r="A29" i="39"/>
  <c r="A28" i="39"/>
  <c r="R25" i="39"/>
  <c r="R27" i="39" s="1"/>
  <c r="P25" i="39"/>
  <c r="P27" i="39" s="1"/>
  <c r="N25" i="39"/>
  <c r="N27" i="39" s="1"/>
  <c r="L25" i="39"/>
  <c r="L27" i="39" s="1"/>
  <c r="J25" i="39"/>
  <c r="J27" i="39" s="1"/>
  <c r="A27" i="39"/>
  <c r="A26" i="39"/>
  <c r="A25" i="39"/>
  <c r="C24" i="39"/>
  <c r="D24" i="39" s="1"/>
  <c r="A24" i="39"/>
  <c r="C23" i="39"/>
  <c r="D23" i="39"/>
  <c r="A23" i="39"/>
  <c r="H22" i="39"/>
  <c r="A22" i="39"/>
  <c r="A21" i="39"/>
  <c r="A20" i="39"/>
  <c r="A19" i="39"/>
  <c r="H18" i="39"/>
  <c r="A18" i="39"/>
  <c r="H17" i="39"/>
  <c r="A17" i="39"/>
  <c r="A16" i="39"/>
  <c r="A15" i="39"/>
  <c r="A14" i="39"/>
  <c r="A13" i="39"/>
  <c r="A12" i="39"/>
  <c r="A11" i="39"/>
  <c r="A10" i="39"/>
  <c r="A9" i="39"/>
  <c r="A8" i="39"/>
  <c r="A7" i="39"/>
  <c r="D6" i="39"/>
  <c r="A6" i="39"/>
  <c r="J5" i="39"/>
  <c r="D5" i="39"/>
  <c r="A5" i="39"/>
  <c r="R4" i="39"/>
  <c r="J4" i="39"/>
  <c r="D4" i="39"/>
  <c r="A4" i="39"/>
  <c r="S35" i="38"/>
  <c r="S36" i="38"/>
  <c r="S37" i="38"/>
  <c r="S38" i="38"/>
  <c r="S39" i="38"/>
  <c r="S40" i="38"/>
  <c r="S41" i="38"/>
  <c r="S43" i="38"/>
  <c r="S45" i="38"/>
  <c r="S46" i="38"/>
  <c r="Q35" i="38"/>
  <c r="Q36" i="38"/>
  <c r="Q37" i="38"/>
  <c r="Q38" i="38"/>
  <c r="Q39" i="38"/>
  <c r="Q40" i="38"/>
  <c r="Q41" i="38"/>
  <c r="Q43" i="38"/>
  <c r="Q45" i="38"/>
  <c r="Q46" i="38"/>
  <c r="O35" i="38"/>
  <c r="O36" i="38"/>
  <c r="O37" i="38"/>
  <c r="O38" i="38"/>
  <c r="O39" i="38"/>
  <c r="O40" i="38"/>
  <c r="O41" i="38"/>
  <c r="O43" i="38"/>
  <c r="O45" i="38"/>
  <c r="O46" i="38"/>
  <c r="M35" i="38"/>
  <c r="M36" i="38"/>
  <c r="M37" i="38"/>
  <c r="M38" i="38"/>
  <c r="M39" i="38"/>
  <c r="M40" i="38"/>
  <c r="M41" i="38"/>
  <c r="M43" i="38"/>
  <c r="M45" i="38"/>
  <c r="M46" i="38"/>
  <c r="K35" i="38"/>
  <c r="K36" i="38"/>
  <c r="K37" i="38"/>
  <c r="K38" i="38"/>
  <c r="K39" i="38"/>
  <c r="K40" i="38"/>
  <c r="K41" i="38"/>
  <c r="K43" i="38"/>
  <c r="K45" i="38"/>
  <c r="K46" i="38"/>
  <c r="A47" i="38"/>
  <c r="I41" i="38"/>
  <c r="I46" i="38"/>
  <c r="A46" i="38"/>
  <c r="A45" i="38"/>
  <c r="A44" i="38"/>
  <c r="A43" i="38"/>
  <c r="A42" i="38"/>
  <c r="A41" i="38"/>
  <c r="A40" i="38"/>
  <c r="A39" i="38"/>
  <c r="A38" i="38"/>
  <c r="A37" i="38"/>
  <c r="A36" i="38"/>
  <c r="A35" i="38"/>
  <c r="A34" i="38"/>
  <c r="A33" i="38"/>
  <c r="A32" i="38"/>
  <c r="A31" i="38"/>
  <c r="A30" i="38"/>
  <c r="A29" i="38"/>
  <c r="A28" i="38"/>
  <c r="R25" i="38"/>
  <c r="R27" i="38" s="1"/>
  <c r="P25" i="38"/>
  <c r="P27" i="38" s="1"/>
  <c r="N25" i="38"/>
  <c r="N27" i="38" s="1"/>
  <c r="L25" i="38"/>
  <c r="L27" i="38" s="1"/>
  <c r="J25" i="38"/>
  <c r="J27" i="38" s="1"/>
  <c r="A27" i="38"/>
  <c r="A26" i="38"/>
  <c r="A25" i="38"/>
  <c r="C24" i="38"/>
  <c r="D24" i="38" s="1"/>
  <c r="A24" i="38"/>
  <c r="C23" i="38"/>
  <c r="D23" i="38"/>
  <c r="A23" i="38"/>
  <c r="H22" i="38"/>
  <c r="A22" i="38"/>
  <c r="A21" i="38"/>
  <c r="A20" i="38"/>
  <c r="A19" i="38"/>
  <c r="H18" i="38"/>
  <c r="A18" i="38"/>
  <c r="H17" i="38"/>
  <c r="A17" i="38"/>
  <c r="A16" i="38"/>
  <c r="A15" i="38"/>
  <c r="A14" i="38"/>
  <c r="A13" i="38"/>
  <c r="A12" i="38"/>
  <c r="A11" i="38"/>
  <c r="A10" i="38"/>
  <c r="A9" i="38"/>
  <c r="A8" i="38"/>
  <c r="A7" i="38"/>
  <c r="D6" i="38"/>
  <c r="A6" i="38"/>
  <c r="J5" i="38"/>
  <c r="D5" i="38"/>
  <c r="A5" i="38"/>
  <c r="R4" i="38"/>
  <c r="J4" i="38"/>
  <c r="D4" i="38"/>
  <c r="A4" i="38"/>
  <c r="S35" i="37"/>
  <c r="S36" i="37"/>
  <c r="S37" i="37"/>
  <c r="S38" i="37"/>
  <c r="S39" i="37"/>
  <c r="S40" i="37"/>
  <c r="S41" i="37"/>
  <c r="S43" i="37"/>
  <c r="S45" i="37"/>
  <c r="S46" i="37"/>
  <c r="Q35" i="37"/>
  <c r="Q36" i="37"/>
  <c r="Q37" i="37"/>
  <c r="Q38" i="37"/>
  <c r="Q39" i="37"/>
  <c r="Q40" i="37"/>
  <c r="Q41" i="37"/>
  <c r="Q43" i="37"/>
  <c r="Q45" i="37"/>
  <c r="Q46" i="37"/>
  <c r="O35" i="37"/>
  <c r="O36" i="37"/>
  <c r="O37" i="37"/>
  <c r="O38" i="37"/>
  <c r="O39" i="37"/>
  <c r="O40" i="37"/>
  <c r="O41" i="37"/>
  <c r="O43" i="37"/>
  <c r="O45" i="37"/>
  <c r="O46" i="37"/>
  <c r="M35" i="37"/>
  <c r="M36" i="37"/>
  <c r="M37" i="37"/>
  <c r="M38" i="37"/>
  <c r="M39" i="37"/>
  <c r="M40" i="37"/>
  <c r="M41" i="37"/>
  <c r="M43" i="37"/>
  <c r="M45" i="37"/>
  <c r="M46" i="37"/>
  <c r="K35" i="37"/>
  <c r="K36" i="37"/>
  <c r="K37" i="37"/>
  <c r="K38" i="37"/>
  <c r="K39" i="37"/>
  <c r="K40" i="37"/>
  <c r="K41" i="37"/>
  <c r="K43" i="37"/>
  <c r="K45" i="37"/>
  <c r="K46" i="37"/>
  <c r="A47" i="37"/>
  <c r="I41" i="37"/>
  <c r="I46" i="37"/>
  <c r="A46" i="37"/>
  <c r="A45" i="37"/>
  <c r="A44" i="37"/>
  <c r="A43" i="37"/>
  <c r="A42" i="37"/>
  <c r="A41" i="37"/>
  <c r="A40" i="37"/>
  <c r="A39" i="37"/>
  <c r="A38" i="37"/>
  <c r="A37" i="37"/>
  <c r="A36" i="37"/>
  <c r="A35" i="37"/>
  <c r="A34" i="37"/>
  <c r="A33" i="37"/>
  <c r="A32" i="37"/>
  <c r="A31" i="37"/>
  <c r="A30" i="37"/>
  <c r="A29" i="37"/>
  <c r="A28" i="37"/>
  <c r="R25" i="37"/>
  <c r="R27" i="37" s="1"/>
  <c r="P25" i="37"/>
  <c r="P27" i="37" s="1"/>
  <c r="N25" i="37"/>
  <c r="N27" i="37" s="1"/>
  <c r="L25" i="37"/>
  <c r="L27" i="37" s="1"/>
  <c r="J25" i="37"/>
  <c r="J27" i="37" s="1"/>
  <c r="A27" i="37"/>
  <c r="A26" i="37"/>
  <c r="A25" i="37"/>
  <c r="C24" i="37"/>
  <c r="D24" i="37" s="1"/>
  <c r="A24" i="37"/>
  <c r="C23" i="37"/>
  <c r="D23" i="37" s="1"/>
  <c r="A23" i="37"/>
  <c r="H22" i="37"/>
  <c r="A22" i="37"/>
  <c r="A21" i="37"/>
  <c r="A20" i="37"/>
  <c r="A19" i="37"/>
  <c r="H18" i="37"/>
  <c r="A18" i="37"/>
  <c r="H17" i="37"/>
  <c r="A17" i="37"/>
  <c r="A16" i="37"/>
  <c r="A15" i="37"/>
  <c r="A14" i="37"/>
  <c r="A13" i="37"/>
  <c r="A12" i="37"/>
  <c r="A11" i="37"/>
  <c r="A10" i="37"/>
  <c r="A9" i="37"/>
  <c r="A8" i="37"/>
  <c r="A7" i="37"/>
  <c r="D6" i="37"/>
  <c r="A6" i="37"/>
  <c r="J5" i="37"/>
  <c r="D5" i="37"/>
  <c r="A5" i="37"/>
  <c r="R4" i="37"/>
  <c r="J4" i="37"/>
  <c r="D4" i="37"/>
  <c r="A4" i="37"/>
  <c r="S35" i="36"/>
  <c r="S36" i="36"/>
  <c r="S37" i="36"/>
  <c r="S38" i="36"/>
  <c r="S39" i="36"/>
  <c r="S40" i="36"/>
  <c r="S41" i="36"/>
  <c r="S43" i="36"/>
  <c r="S45" i="36"/>
  <c r="S46" i="36"/>
  <c r="Q35" i="36"/>
  <c r="Q36" i="36"/>
  <c r="Q37" i="36"/>
  <c r="Q38" i="36"/>
  <c r="Q39" i="36"/>
  <c r="Q40" i="36"/>
  <c r="Q41" i="36"/>
  <c r="Q43" i="36"/>
  <c r="Q45" i="36"/>
  <c r="Q46" i="36"/>
  <c r="O35" i="36"/>
  <c r="O36" i="36"/>
  <c r="O37" i="36"/>
  <c r="O38" i="36"/>
  <c r="O39" i="36"/>
  <c r="O40" i="36"/>
  <c r="O41" i="36"/>
  <c r="O43" i="36"/>
  <c r="O45" i="36"/>
  <c r="O46" i="36"/>
  <c r="M35" i="36"/>
  <c r="M36" i="36"/>
  <c r="M37" i="36"/>
  <c r="M38" i="36"/>
  <c r="M39" i="36"/>
  <c r="M40" i="36"/>
  <c r="M41" i="36"/>
  <c r="M43" i="36"/>
  <c r="M45" i="36"/>
  <c r="M46" i="36"/>
  <c r="K35" i="36"/>
  <c r="K36" i="36"/>
  <c r="K37" i="36"/>
  <c r="K38" i="36"/>
  <c r="K39" i="36"/>
  <c r="K40" i="36"/>
  <c r="K41" i="36"/>
  <c r="K43" i="36"/>
  <c r="K45" i="36"/>
  <c r="K46" i="36"/>
  <c r="A47" i="36"/>
  <c r="I41" i="36"/>
  <c r="I46" i="36"/>
  <c r="A46" i="36"/>
  <c r="A45" i="36"/>
  <c r="A44" i="36"/>
  <c r="A43" i="36"/>
  <c r="A42" i="36"/>
  <c r="A41" i="36"/>
  <c r="A40" i="36"/>
  <c r="A39" i="36"/>
  <c r="A38" i="36"/>
  <c r="A37" i="36"/>
  <c r="A36" i="36"/>
  <c r="A35" i="36"/>
  <c r="A34" i="36"/>
  <c r="A33" i="36"/>
  <c r="A32" i="36"/>
  <c r="A31" i="36"/>
  <c r="A30" i="36"/>
  <c r="A29" i="36"/>
  <c r="A28" i="36"/>
  <c r="R25" i="36"/>
  <c r="R27" i="36" s="1"/>
  <c r="P25" i="36"/>
  <c r="P27" i="36" s="1"/>
  <c r="N25" i="36"/>
  <c r="N27" i="36" s="1"/>
  <c r="L25" i="36"/>
  <c r="L27" i="36" s="1"/>
  <c r="J25" i="36"/>
  <c r="J27" i="36" s="1"/>
  <c r="A27" i="36"/>
  <c r="A26" i="36"/>
  <c r="A25" i="36"/>
  <c r="C24" i="36"/>
  <c r="D24" i="36"/>
  <c r="A24" i="36"/>
  <c r="C23" i="36"/>
  <c r="D23" i="36" s="1"/>
  <c r="A23" i="36"/>
  <c r="H22" i="36"/>
  <c r="A22" i="36"/>
  <c r="A21" i="36"/>
  <c r="A20" i="36"/>
  <c r="A19" i="36"/>
  <c r="H18" i="36"/>
  <c r="A18" i="36"/>
  <c r="H17" i="36"/>
  <c r="A17" i="36"/>
  <c r="A16" i="36"/>
  <c r="A15" i="36"/>
  <c r="A14" i="36"/>
  <c r="A13" i="36"/>
  <c r="A12" i="36"/>
  <c r="A11" i="36"/>
  <c r="A10" i="36"/>
  <c r="A9" i="36"/>
  <c r="A8" i="36"/>
  <c r="A7" i="36"/>
  <c r="D6" i="36"/>
  <c r="A6" i="36"/>
  <c r="J5" i="36"/>
  <c r="D5" i="36"/>
  <c r="A5" i="36"/>
  <c r="R4" i="36"/>
  <c r="J4" i="36"/>
  <c r="D4" i="36"/>
  <c r="A4" i="36"/>
  <c r="S35" i="35"/>
  <c r="S36" i="35"/>
  <c r="S37" i="35"/>
  <c r="S38" i="35"/>
  <c r="S39" i="35"/>
  <c r="S40" i="35"/>
  <c r="S41" i="35"/>
  <c r="S43" i="35"/>
  <c r="S45" i="35"/>
  <c r="S46" i="35"/>
  <c r="Q35" i="35"/>
  <c r="Q36" i="35"/>
  <c r="Q37" i="35"/>
  <c r="Q38" i="35"/>
  <c r="Q39" i="35"/>
  <c r="Q40" i="35"/>
  <c r="Q41" i="35"/>
  <c r="Q43" i="35"/>
  <c r="Q45" i="35"/>
  <c r="Q46" i="35"/>
  <c r="O35" i="35"/>
  <c r="O36" i="35"/>
  <c r="O37" i="35"/>
  <c r="O38" i="35"/>
  <c r="O39" i="35"/>
  <c r="O40" i="35"/>
  <c r="O41" i="35"/>
  <c r="O43" i="35"/>
  <c r="O45" i="35"/>
  <c r="O46" i="35"/>
  <c r="M35" i="35"/>
  <c r="M36" i="35"/>
  <c r="M37" i="35"/>
  <c r="M38" i="35"/>
  <c r="M39" i="35"/>
  <c r="M40" i="35"/>
  <c r="M41" i="35"/>
  <c r="M43" i="35"/>
  <c r="M45" i="35"/>
  <c r="M46" i="35"/>
  <c r="K35" i="35"/>
  <c r="K36" i="35"/>
  <c r="K37" i="35"/>
  <c r="K38" i="35"/>
  <c r="K39" i="35"/>
  <c r="K40" i="35"/>
  <c r="K41" i="35"/>
  <c r="K43" i="35"/>
  <c r="K45" i="35"/>
  <c r="K46" i="35"/>
  <c r="A47" i="35"/>
  <c r="I41" i="35"/>
  <c r="I46" i="35"/>
  <c r="A46" i="35"/>
  <c r="A45" i="35"/>
  <c r="A44" i="35"/>
  <c r="A43" i="35"/>
  <c r="A42" i="35"/>
  <c r="A41" i="35"/>
  <c r="A40" i="35"/>
  <c r="A39" i="35"/>
  <c r="A38" i="35"/>
  <c r="A37" i="35"/>
  <c r="A36" i="35"/>
  <c r="A35" i="35"/>
  <c r="A34" i="35"/>
  <c r="A33" i="35"/>
  <c r="A32" i="35"/>
  <c r="A31" i="35"/>
  <c r="A30" i="35"/>
  <c r="A29" i="35"/>
  <c r="A28" i="35"/>
  <c r="R25" i="35"/>
  <c r="R27" i="35" s="1"/>
  <c r="P25" i="35"/>
  <c r="P27" i="35" s="1"/>
  <c r="N25" i="35"/>
  <c r="N27" i="35" s="1"/>
  <c r="L25" i="35"/>
  <c r="L27" i="35" s="1"/>
  <c r="J25" i="35"/>
  <c r="J27" i="35" s="1"/>
  <c r="A27" i="35"/>
  <c r="A26" i="35"/>
  <c r="A25" i="35"/>
  <c r="C24" i="35"/>
  <c r="D24" i="35" s="1"/>
  <c r="A24" i="35"/>
  <c r="C23" i="35"/>
  <c r="D23" i="35"/>
  <c r="A23" i="35"/>
  <c r="H22" i="35"/>
  <c r="A22" i="35"/>
  <c r="A21" i="35"/>
  <c r="A20" i="35"/>
  <c r="A19" i="35"/>
  <c r="H18" i="35"/>
  <c r="A18" i="35"/>
  <c r="H17" i="35"/>
  <c r="A17" i="35"/>
  <c r="A16" i="35"/>
  <c r="A15" i="35"/>
  <c r="A14" i="35"/>
  <c r="A13" i="35"/>
  <c r="A12" i="35"/>
  <c r="A11" i="35"/>
  <c r="A10" i="35"/>
  <c r="A9" i="35"/>
  <c r="A8" i="35"/>
  <c r="A7" i="35"/>
  <c r="D6" i="35"/>
  <c r="A6" i="35"/>
  <c r="J5" i="35"/>
  <c r="D5" i="35"/>
  <c r="A5" i="35"/>
  <c r="R4" i="35"/>
  <c r="J4" i="35"/>
  <c r="D4" i="35"/>
  <c r="A4" i="35"/>
  <c r="S35" i="34"/>
  <c r="S36" i="34"/>
  <c r="S37" i="34"/>
  <c r="S38" i="34"/>
  <c r="S39" i="34"/>
  <c r="S40" i="34"/>
  <c r="S41" i="34"/>
  <c r="S43" i="34"/>
  <c r="S45" i="34"/>
  <c r="S46" i="34"/>
  <c r="Q35" i="34"/>
  <c r="Q36" i="34"/>
  <c r="Q37" i="34"/>
  <c r="Q38" i="34"/>
  <c r="Q39" i="34"/>
  <c r="Q40" i="34"/>
  <c r="Q41" i="34"/>
  <c r="Q43" i="34"/>
  <c r="Q45" i="34"/>
  <c r="Q46" i="34"/>
  <c r="O35" i="34"/>
  <c r="O36" i="34"/>
  <c r="O37" i="34"/>
  <c r="O38" i="34"/>
  <c r="O39" i="34"/>
  <c r="O40" i="34"/>
  <c r="O41" i="34"/>
  <c r="O43" i="34"/>
  <c r="O45" i="34"/>
  <c r="O46" i="34"/>
  <c r="M35" i="34"/>
  <c r="M36" i="34"/>
  <c r="M37" i="34"/>
  <c r="M38" i="34"/>
  <c r="M39" i="34"/>
  <c r="M40" i="34"/>
  <c r="M41" i="34"/>
  <c r="M43" i="34"/>
  <c r="M45" i="34"/>
  <c r="M46" i="34"/>
  <c r="K35" i="34"/>
  <c r="K36" i="34"/>
  <c r="K37" i="34"/>
  <c r="K38" i="34"/>
  <c r="K39" i="34"/>
  <c r="K40" i="34"/>
  <c r="K41" i="34"/>
  <c r="K43" i="34"/>
  <c r="K45" i="34"/>
  <c r="K46" i="34"/>
  <c r="A47" i="34"/>
  <c r="I41" i="34"/>
  <c r="I46" i="34"/>
  <c r="A46" i="34"/>
  <c r="A45" i="34"/>
  <c r="A44" i="34"/>
  <c r="A43" i="34"/>
  <c r="A42" i="34"/>
  <c r="A41" i="34"/>
  <c r="A40" i="34"/>
  <c r="A39" i="34"/>
  <c r="A38" i="34"/>
  <c r="A37" i="34"/>
  <c r="A36" i="34"/>
  <c r="A35" i="34"/>
  <c r="A34" i="34"/>
  <c r="A33" i="34"/>
  <c r="A32" i="34"/>
  <c r="A31" i="34"/>
  <c r="A30" i="34"/>
  <c r="A29" i="34"/>
  <c r="A28" i="34"/>
  <c r="R25" i="34"/>
  <c r="R27" i="34" s="1"/>
  <c r="P25" i="34"/>
  <c r="P27" i="34" s="1"/>
  <c r="N25" i="34"/>
  <c r="N27" i="34" s="1"/>
  <c r="L25" i="34"/>
  <c r="L27" i="34" s="1"/>
  <c r="J25" i="34"/>
  <c r="J27" i="34" s="1"/>
  <c r="A27" i="34"/>
  <c r="A26" i="34"/>
  <c r="A25" i="34"/>
  <c r="C24" i="34"/>
  <c r="D24" i="34"/>
  <c r="A24" i="34"/>
  <c r="C23" i="34"/>
  <c r="D23" i="34" s="1"/>
  <c r="A23" i="34"/>
  <c r="H22" i="34"/>
  <c r="A22" i="34"/>
  <c r="A21" i="34"/>
  <c r="A20" i="34"/>
  <c r="A19" i="34"/>
  <c r="H18" i="34"/>
  <c r="A18" i="34"/>
  <c r="H17" i="34"/>
  <c r="A17" i="34"/>
  <c r="A16" i="34"/>
  <c r="A15" i="34"/>
  <c r="A14" i="34"/>
  <c r="A13" i="34"/>
  <c r="A12" i="34"/>
  <c r="A11" i="34"/>
  <c r="A10" i="34"/>
  <c r="A9" i="34"/>
  <c r="A8" i="34"/>
  <c r="A7" i="34"/>
  <c r="D6" i="34"/>
  <c r="A6" i="34"/>
  <c r="J5" i="34"/>
  <c r="D5" i="34"/>
  <c r="A5" i="34"/>
  <c r="R4" i="34"/>
  <c r="J4" i="34"/>
  <c r="D4" i="34"/>
  <c r="A4" i="34"/>
  <c r="S35" i="33"/>
  <c r="S36" i="33"/>
  <c r="S37" i="33"/>
  <c r="S38" i="33"/>
  <c r="S39" i="33"/>
  <c r="S40" i="33"/>
  <c r="S41" i="33"/>
  <c r="S43" i="33"/>
  <c r="S45" i="33"/>
  <c r="S46" i="33"/>
  <c r="Q35" i="33"/>
  <c r="Q36" i="33"/>
  <c r="Q37" i="33"/>
  <c r="Q38" i="33"/>
  <c r="Q39" i="33"/>
  <c r="Q40" i="33"/>
  <c r="Q41" i="33"/>
  <c r="Q43" i="33"/>
  <c r="Q45" i="33"/>
  <c r="Q46" i="33"/>
  <c r="O35" i="33"/>
  <c r="O36" i="33"/>
  <c r="O37" i="33"/>
  <c r="O38" i="33"/>
  <c r="O39" i="33"/>
  <c r="O40" i="33"/>
  <c r="O41" i="33"/>
  <c r="O43" i="33"/>
  <c r="O45" i="33"/>
  <c r="O46" i="33"/>
  <c r="M35" i="33"/>
  <c r="M36" i="33"/>
  <c r="M37" i="33"/>
  <c r="M38" i="33"/>
  <c r="M39" i="33"/>
  <c r="M40" i="33"/>
  <c r="M41" i="33"/>
  <c r="M43" i="33"/>
  <c r="M45" i="33"/>
  <c r="M46" i="33"/>
  <c r="K35" i="33"/>
  <c r="K36" i="33"/>
  <c r="K37" i="33"/>
  <c r="K38" i="33"/>
  <c r="K39" i="33"/>
  <c r="K40" i="33"/>
  <c r="K41" i="33"/>
  <c r="K43" i="33"/>
  <c r="K45" i="33"/>
  <c r="K46" i="33"/>
  <c r="A47" i="33"/>
  <c r="I41" i="33"/>
  <c r="I46" i="33"/>
  <c r="A46" i="33"/>
  <c r="A45" i="33"/>
  <c r="A44" i="33"/>
  <c r="A43" i="33"/>
  <c r="A42" i="33"/>
  <c r="A41" i="33"/>
  <c r="A40" i="33"/>
  <c r="A39" i="33"/>
  <c r="A38" i="33"/>
  <c r="A37" i="33"/>
  <c r="A36" i="33"/>
  <c r="A35" i="33"/>
  <c r="A34" i="33"/>
  <c r="A33" i="33"/>
  <c r="A32" i="33"/>
  <c r="A31" i="33"/>
  <c r="A30" i="33"/>
  <c r="A29" i="33"/>
  <c r="A28" i="33"/>
  <c r="R25" i="33"/>
  <c r="R27" i="33" s="1"/>
  <c r="P25" i="33"/>
  <c r="P27" i="33" s="1"/>
  <c r="N25" i="33"/>
  <c r="N27" i="33"/>
  <c r="L25" i="33"/>
  <c r="L27" i="33" s="1"/>
  <c r="J25" i="33"/>
  <c r="J27" i="33" s="1"/>
  <c r="A27" i="33"/>
  <c r="A26" i="33"/>
  <c r="A25" i="33"/>
  <c r="C24" i="33"/>
  <c r="D24" i="33"/>
  <c r="A24" i="33"/>
  <c r="C23" i="33"/>
  <c r="D23" i="33" s="1"/>
  <c r="A23" i="33"/>
  <c r="H22" i="33"/>
  <c r="A22" i="33"/>
  <c r="A21" i="33"/>
  <c r="A20" i="33"/>
  <c r="A19" i="33"/>
  <c r="H18" i="33"/>
  <c r="A18" i="33"/>
  <c r="H17" i="33"/>
  <c r="A17" i="33"/>
  <c r="A16" i="33"/>
  <c r="A15" i="33"/>
  <c r="A14" i="33"/>
  <c r="A13" i="33"/>
  <c r="A12" i="33"/>
  <c r="A11" i="33"/>
  <c r="A10" i="33"/>
  <c r="A9" i="33"/>
  <c r="A8" i="33"/>
  <c r="A7" i="33"/>
  <c r="D6" i="33"/>
  <c r="A6" i="33"/>
  <c r="J5" i="33"/>
  <c r="D5" i="33"/>
  <c r="A5" i="33"/>
  <c r="R4" i="33"/>
  <c r="J4" i="33"/>
  <c r="D4" i="33"/>
  <c r="A4" i="33"/>
  <c r="S35" i="32"/>
  <c r="S36" i="32"/>
  <c r="S37" i="32"/>
  <c r="S38" i="32"/>
  <c r="S39" i="32"/>
  <c r="S40" i="32"/>
  <c r="S41" i="32"/>
  <c r="S43" i="32"/>
  <c r="S45" i="32"/>
  <c r="S46" i="32"/>
  <c r="Q35" i="32"/>
  <c r="Q36" i="32"/>
  <c r="Q37" i="32"/>
  <c r="Q38" i="32"/>
  <c r="Q39" i="32"/>
  <c r="Q40" i="32"/>
  <c r="Q41" i="32"/>
  <c r="Q43" i="32"/>
  <c r="Q45" i="32"/>
  <c r="Q46" i="32"/>
  <c r="O35" i="32"/>
  <c r="O36" i="32"/>
  <c r="O37" i="32"/>
  <c r="O38" i="32"/>
  <c r="O39" i="32"/>
  <c r="O40" i="32"/>
  <c r="O41" i="32"/>
  <c r="O43" i="32"/>
  <c r="O45" i="32"/>
  <c r="O46" i="32"/>
  <c r="M35" i="32"/>
  <c r="M36" i="32"/>
  <c r="M37" i="32"/>
  <c r="M38" i="32"/>
  <c r="M39" i="32"/>
  <c r="M40" i="32"/>
  <c r="M41" i="32"/>
  <c r="M43" i="32"/>
  <c r="M45" i="32"/>
  <c r="M46" i="32"/>
  <c r="K35" i="32"/>
  <c r="K36" i="32"/>
  <c r="K37" i="32"/>
  <c r="K38" i="32"/>
  <c r="K39" i="32"/>
  <c r="K40" i="32"/>
  <c r="K41" i="32"/>
  <c r="K43" i="32"/>
  <c r="K45" i="32"/>
  <c r="K46" i="32"/>
  <c r="A47" i="32"/>
  <c r="I41" i="32"/>
  <c r="I46" i="32"/>
  <c r="A46" i="32"/>
  <c r="A45" i="32"/>
  <c r="A44" i="32"/>
  <c r="A43" i="32"/>
  <c r="A42" i="32"/>
  <c r="A41" i="32"/>
  <c r="A40" i="32"/>
  <c r="A39" i="32"/>
  <c r="A38" i="32"/>
  <c r="A37" i="32"/>
  <c r="A36" i="32"/>
  <c r="A35" i="32"/>
  <c r="A34" i="32"/>
  <c r="A33" i="32"/>
  <c r="A32" i="32"/>
  <c r="A31" i="32"/>
  <c r="A30" i="32"/>
  <c r="A29" i="32"/>
  <c r="A28" i="32"/>
  <c r="R25" i="32"/>
  <c r="R27" i="32" s="1"/>
  <c r="P25" i="32"/>
  <c r="P27" i="32" s="1"/>
  <c r="N25" i="32"/>
  <c r="N27" i="32" s="1"/>
  <c r="L25" i="32"/>
  <c r="L27" i="32" s="1"/>
  <c r="J25" i="32"/>
  <c r="J27" i="32" s="1"/>
  <c r="A27" i="32"/>
  <c r="A26" i="32"/>
  <c r="A25" i="32"/>
  <c r="C24" i="32"/>
  <c r="D24" i="32" s="1"/>
  <c r="A24" i="32"/>
  <c r="C23" i="32"/>
  <c r="D23" i="32"/>
  <c r="A23" i="32"/>
  <c r="H22" i="32"/>
  <c r="A22" i="32"/>
  <c r="A21" i="32"/>
  <c r="A20" i="32"/>
  <c r="A19" i="32"/>
  <c r="H18" i="32"/>
  <c r="A18" i="32"/>
  <c r="H17" i="32"/>
  <c r="A17" i="32"/>
  <c r="A16" i="32"/>
  <c r="A15" i="32"/>
  <c r="A14" i="32"/>
  <c r="A13" i="32"/>
  <c r="A12" i="32"/>
  <c r="A11" i="32"/>
  <c r="A10" i="32"/>
  <c r="A9" i="32"/>
  <c r="A8" i="32"/>
  <c r="A7" i="32"/>
  <c r="D6" i="32"/>
  <c r="A6" i="32"/>
  <c r="J5" i="32"/>
  <c r="D5" i="32"/>
  <c r="A5" i="32"/>
  <c r="R4" i="32"/>
  <c r="J4" i="32"/>
  <c r="D4" i="32"/>
  <c r="A4" i="32"/>
  <c r="S35" i="31"/>
  <c r="S36" i="31"/>
  <c r="S37" i="31"/>
  <c r="S38" i="31"/>
  <c r="S39" i="31"/>
  <c r="S40" i="31"/>
  <c r="S41" i="31"/>
  <c r="S43" i="31"/>
  <c r="S45" i="31"/>
  <c r="S46" i="31"/>
  <c r="Q35" i="31"/>
  <c r="Q36" i="31"/>
  <c r="Q37" i="31"/>
  <c r="Q38" i="31"/>
  <c r="Q39" i="31"/>
  <c r="Q40" i="31"/>
  <c r="Q41" i="31"/>
  <c r="Q43" i="31"/>
  <c r="Q45" i="31"/>
  <c r="Q46" i="31"/>
  <c r="O35" i="31"/>
  <c r="O36" i="31"/>
  <c r="O37" i="31"/>
  <c r="O38" i="31"/>
  <c r="O39" i="31"/>
  <c r="O40" i="31"/>
  <c r="O41" i="31"/>
  <c r="O43" i="31"/>
  <c r="O45" i="31"/>
  <c r="O46" i="31"/>
  <c r="M35" i="31"/>
  <c r="M36" i="31"/>
  <c r="M37" i="31"/>
  <c r="M38" i="31"/>
  <c r="M39" i="31"/>
  <c r="M40" i="31"/>
  <c r="M41" i="31"/>
  <c r="M43" i="31"/>
  <c r="M45" i="31"/>
  <c r="M46" i="31"/>
  <c r="K35" i="31"/>
  <c r="K36" i="31"/>
  <c r="K37" i="31"/>
  <c r="K38" i="31"/>
  <c r="K39" i="31"/>
  <c r="K40" i="31"/>
  <c r="K41" i="31"/>
  <c r="K43" i="31"/>
  <c r="K45" i="31"/>
  <c r="K46" i="31"/>
  <c r="A47" i="31"/>
  <c r="I41" i="31"/>
  <c r="I46" i="31"/>
  <c r="A46" i="31"/>
  <c r="A45" i="31"/>
  <c r="A44" i="31"/>
  <c r="A43" i="31"/>
  <c r="A42" i="31"/>
  <c r="A41" i="31"/>
  <c r="A40" i="31"/>
  <c r="A39" i="31"/>
  <c r="A38" i="31"/>
  <c r="A37" i="31"/>
  <c r="A36" i="31"/>
  <c r="A35" i="31"/>
  <c r="A34" i="31"/>
  <c r="A33" i="31"/>
  <c r="A32" i="31"/>
  <c r="A31" i="31"/>
  <c r="A30" i="31"/>
  <c r="A29" i="31"/>
  <c r="A28" i="31"/>
  <c r="R25" i="31"/>
  <c r="R27" i="31" s="1"/>
  <c r="P25" i="31"/>
  <c r="P27" i="31" s="1"/>
  <c r="N25" i="31"/>
  <c r="N27" i="31" s="1"/>
  <c r="L25" i="31"/>
  <c r="L27" i="31" s="1"/>
  <c r="J25" i="31"/>
  <c r="J27" i="31" s="1"/>
  <c r="A27" i="31"/>
  <c r="A26" i="31"/>
  <c r="A25" i="31"/>
  <c r="C24" i="31"/>
  <c r="D24" i="31" s="1"/>
  <c r="A24" i="31"/>
  <c r="C23" i="31"/>
  <c r="D23" i="31" s="1"/>
  <c r="A23" i="31"/>
  <c r="H22" i="31"/>
  <c r="A22" i="31"/>
  <c r="A21" i="31"/>
  <c r="A20" i="31"/>
  <c r="A19" i="31"/>
  <c r="H18" i="31"/>
  <c r="A18" i="31"/>
  <c r="H17" i="31"/>
  <c r="A17" i="31"/>
  <c r="A16" i="31"/>
  <c r="A15" i="31"/>
  <c r="A14" i="31"/>
  <c r="A13" i="31"/>
  <c r="A12" i="31"/>
  <c r="A11" i="31"/>
  <c r="A10" i="31"/>
  <c r="A9" i="31"/>
  <c r="A8" i="31"/>
  <c r="A7" i="31"/>
  <c r="D6" i="31"/>
  <c r="A6" i="31"/>
  <c r="J5" i="31"/>
  <c r="D5" i="31"/>
  <c r="A5" i="31"/>
  <c r="R4" i="31"/>
  <c r="J4" i="31"/>
  <c r="D4" i="31"/>
  <c r="A4" i="31"/>
  <c r="C24" i="7"/>
  <c r="D24" i="7" s="1"/>
  <c r="C23" i="7"/>
  <c r="D23" i="7" s="1"/>
  <c r="H22" i="7"/>
  <c r="H18" i="7"/>
  <c r="H17" i="7"/>
  <c r="D6" i="7"/>
  <c r="J5" i="7"/>
  <c r="D5" i="7"/>
  <c r="R4" i="7"/>
  <c r="J4" i="7"/>
  <c r="D4" i="7"/>
  <c r="S35" i="7"/>
  <c r="S36" i="7"/>
  <c r="S37" i="7"/>
  <c r="S38" i="7"/>
  <c r="S39" i="7"/>
  <c r="S40" i="7"/>
  <c r="S41" i="7"/>
  <c r="S43" i="7"/>
  <c r="S45" i="7"/>
  <c r="S46" i="7"/>
  <c r="Q35" i="7"/>
  <c r="Q36" i="7"/>
  <c r="Q37" i="7"/>
  <c r="Q38" i="7"/>
  <c r="Q39" i="7"/>
  <c r="Q40" i="7"/>
  <c r="Q41" i="7"/>
  <c r="Q43" i="7"/>
  <c r="Q45" i="7"/>
  <c r="Q46" i="7"/>
  <c r="O35" i="7"/>
  <c r="O36" i="7"/>
  <c r="O37" i="7"/>
  <c r="O38" i="7"/>
  <c r="O39" i="7"/>
  <c r="O40" i="7"/>
  <c r="O41" i="7"/>
  <c r="O43" i="7"/>
  <c r="O45" i="7"/>
  <c r="O46" i="7"/>
  <c r="M35" i="7"/>
  <c r="M36" i="7"/>
  <c r="M37" i="7"/>
  <c r="M38" i="7"/>
  <c r="M39" i="7"/>
  <c r="M40" i="7"/>
  <c r="M41" i="7"/>
  <c r="M43" i="7"/>
  <c r="M45" i="7"/>
  <c r="M46" i="7"/>
  <c r="K35" i="7"/>
  <c r="K36" i="7"/>
  <c r="K37" i="7"/>
  <c r="K38" i="7"/>
  <c r="K39" i="7"/>
  <c r="K40" i="7"/>
  <c r="K41" i="7"/>
  <c r="K43" i="7"/>
  <c r="K45" i="7"/>
  <c r="K46" i="7"/>
  <c r="A47" i="7"/>
  <c r="I41" i="7"/>
  <c r="I46" i="7"/>
  <c r="A46" i="7"/>
  <c r="A45" i="7"/>
  <c r="A44" i="7"/>
  <c r="A43" i="7"/>
  <c r="A42" i="7"/>
  <c r="A41" i="7"/>
  <c r="A40" i="7"/>
  <c r="A39" i="7"/>
  <c r="A38" i="7"/>
  <c r="A37" i="7"/>
  <c r="A36" i="7"/>
  <c r="A35" i="7"/>
  <c r="A34" i="7"/>
  <c r="A33" i="7"/>
  <c r="A32" i="7"/>
  <c r="A31" i="7"/>
  <c r="A30" i="7"/>
  <c r="A29" i="7"/>
  <c r="A28" i="7"/>
  <c r="R25" i="7"/>
  <c r="R27" i="7" s="1"/>
  <c r="P25" i="7"/>
  <c r="P27" i="7" s="1"/>
  <c r="N25" i="7"/>
  <c r="N27" i="7" s="1"/>
  <c r="L25" i="7"/>
  <c r="L27" i="7" s="1"/>
  <c r="J25" i="7"/>
  <c r="J27" i="7"/>
  <c r="A27" i="7"/>
  <c r="A26" i="7"/>
  <c r="A25" i="7"/>
  <c r="A24" i="7"/>
  <c r="A23" i="7"/>
  <c r="A22" i="7"/>
  <c r="A21" i="7"/>
  <c r="A20" i="7"/>
  <c r="A19" i="7"/>
  <c r="A18" i="7"/>
  <c r="A17" i="7"/>
  <c r="A16" i="7"/>
  <c r="A15" i="7"/>
  <c r="A14" i="7"/>
  <c r="A13" i="7"/>
  <c r="A12" i="7"/>
  <c r="A11" i="7"/>
  <c r="A10" i="7"/>
  <c r="S35" i="2"/>
  <c r="S36" i="2"/>
  <c r="S37" i="2"/>
  <c r="S38" i="2"/>
  <c r="S39" i="2"/>
  <c r="S40" i="2"/>
  <c r="S41" i="2"/>
  <c r="S43" i="2"/>
  <c r="S45" i="2"/>
  <c r="Q35" i="2"/>
  <c r="Q36" i="2"/>
  <c r="Q37" i="2"/>
  <c r="Q38" i="2"/>
  <c r="Q39" i="2"/>
  <c r="Q40" i="2"/>
  <c r="Q41" i="2"/>
  <c r="Q43" i="2"/>
  <c r="Q45" i="2"/>
  <c r="O35" i="2"/>
  <c r="O36" i="2"/>
  <c r="O37" i="2"/>
  <c r="O38" i="2"/>
  <c r="O39" i="2"/>
  <c r="O40" i="2"/>
  <c r="O41" i="2"/>
  <c r="O43" i="2"/>
  <c r="O46" i="2" s="1"/>
  <c r="G4" i="6" s="1"/>
  <c r="O45" i="2"/>
  <c r="M35" i="2"/>
  <c r="M36" i="2"/>
  <c r="M37" i="2"/>
  <c r="M38" i="2"/>
  <c r="M39" i="2"/>
  <c r="M40" i="2"/>
  <c r="M41" i="2"/>
  <c r="M43" i="2"/>
  <c r="M45" i="2"/>
  <c r="R25" i="2"/>
  <c r="R27" i="2" s="1"/>
  <c r="P25" i="2"/>
  <c r="P27" i="2" s="1"/>
  <c r="N25" i="2"/>
  <c r="N27" i="2" s="1"/>
  <c r="L25" i="2"/>
  <c r="L27" i="2" s="1"/>
  <c r="A17" i="2"/>
  <c r="A16" i="2"/>
  <c r="A15" i="2"/>
  <c r="A14" i="2"/>
  <c r="D24" i="2"/>
  <c r="D23" i="2"/>
  <c r="C215"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4" i="6"/>
  <c r="C213" i="6"/>
  <c r="C212" i="6"/>
  <c r="C211" i="6"/>
  <c r="C210" i="6"/>
  <c r="C209"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1" i="6"/>
  <c r="C30" i="6"/>
  <c r="C29" i="6"/>
  <c r="C28" i="6"/>
  <c r="C27" i="6"/>
  <c r="G18" i="6"/>
  <c r="G20" i="6"/>
  <c r="A19" i="2"/>
  <c r="A20" i="2"/>
  <c r="A21" i="2"/>
  <c r="A22" i="2"/>
  <c r="A23" i="2"/>
  <c r="A24" i="2"/>
  <c r="A25" i="2"/>
  <c r="A26" i="2"/>
  <c r="A27" i="2"/>
  <c r="A28" i="2"/>
  <c r="A29" i="2"/>
  <c r="A30" i="2"/>
  <c r="A31" i="2"/>
  <c r="A32" i="2"/>
  <c r="A33" i="2"/>
  <c r="A34" i="2"/>
  <c r="G14" i="6"/>
  <c r="G13" i="6"/>
  <c r="G16" i="6"/>
  <c r="G15" i="6"/>
  <c r="G21" i="6"/>
  <c r="G17" i="6"/>
  <c r="G12" i="6"/>
  <c r="G19" i="6"/>
  <c r="J25" i="2"/>
  <c r="J27" i="2" s="1"/>
  <c r="A9" i="7"/>
  <c r="A8" i="7"/>
  <c r="A7" i="7"/>
  <c r="A6" i="7"/>
  <c r="A5" i="7"/>
  <c r="A4" i="7"/>
  <c r="K36" i="2"/>
  <c r="G7" i="6"/>
  <c r="G10" i="6"/>
  <c r="G9" i="6"/>
  <c r="G11" i="6"/>
  <c r="G8" i="6"/>
  <c r="A5" i="2"/>
  <c r="A6" i="2"/>
  <c r="A7" i="2"/>
  <c r="A8" i="2"/>
  <c r="A9" i="2"/>
  <c r="A10" i="2"/>
  <c r="A11" i="2"/>
  <c r="A12" i="2"/>
  <c r="A13" i="2"/>
  <c r="A18" i="2"/>
  <c r="A35" i="2"/>
  <c r="A36" i="2"/>
  <c r="A37" i="2"/>
  <c r="A38" i="2"/>
  <c r="A39" i="2"/>
  <c r="A40" i="2"/>
  <c r="A41" i="2"/>
  <c r="A42" i="2"/>
  <c r="A43" i="2"/>
  <c r="A44" i="2"/>
  <c r="A45" i="2"/>
  <c r="A46" i="2"/>
  <c r="A47" i="2"/>
  <c r="A4" i="2"/>
  <c r="I41" i="2"/>
  <c r="I46" i="2"/>
  <c r="K45" i="2"/>
  <c r="K40" i="2"/>
  <c r="K39" i="2"/>
  <c r="K38" i="2"/>
  <c r="K37" i="2"/>
  <c r="K43" i="2"/>
  <c r="K46" i="2" s="1"/>
  <c r="G2" i="6" s="1"/>
  <c r="K35" i="2"/>
  <c r="K41" i="2"/>
  <c r="Q46" i="2" l="1"/>
  <c r="C5" i="30" s="1"/>
  <c r="S46" i="2"/>
  <c r="C6" i="30" s="1"/>
  <c r="M46" i="2"/>
  <c r="G3" i="6" s="1"/>
  <c r="G5" i="6"/>
  <c r="R2" i="37"/>
  <c r="R2" i="32"/>
  <c r="C4" i="30"/>
  <c r="R2" i="41"/>
  <c r="C2" i="30"/>
  <c r="R2" i="33" l="1"/>
  <c r="R2" i="46"/>
  <c r="R2" i="44"/>
  <c r="R2" i="38"/>
  <c r="C3" i="30"/>
  <c r="O47" i="46" s="1"/>
  <c r="A89" i="30" s="1"/>
  <c r="R2" i="48"/>
  <c r="R2" i="7"/>
  <c r="R2" i="36"/>
  <c r="R2" i="35"/>
  <c r="R2" i="40"/>
  <c r="R2" i="45"/>
  <c r="R2" i="43"/>
  <c r="S47" i="31"/>
  <c r="A16" i="30" s="1"/>
  <c r="R2" i="42"/>
  <c r="R2" i="47"/>
  <c r="R2" i="2"/>
  <c r="G6" i="6"/>
  <c r="R2" i="34"/>
  <c r="R2" i="39"/>
  <c r="R2" i="31"/>
  <c r="O47" i="48"/>
  <c r="A99" i="30" s="1"/>
  <c r="O47" i="32"/>
  <c r="A19" i="30" s="1"/>
  <c r="Q47" i="46"/>
  <c r="A90" i="30" s="1"/>
  <c r="O47" i="31"/>
  <c r="A14" i="30" s="1"/>
  <c r="O47" i="38"/>
  <c r="A49" i="30" s="1"/>
  <c r="K47" i="45"/>
  <c r="A82" i="30" s="1"/>
  <c r="K47" i="48"/>
  <c r="A97" i="30" s="1"/>
  <c r="O47" i="2"/>
  <c r="A4" i="30" s="1"/>
  <c r="Q47" i="40"/>
  <c r="A60" i="30" s="1"/>
  <c r="O47" i="40"/>
  <c r="A59" i="30" s="1"/>
  <c r="M47" i="40"/>
  <c r="A58" i="30" s="1"/>
  <c r="Q47" i="41"/>
  <c r="A65" i="30" s="1"/>
  <c r="O47" i="36"/>
  <c r="A39" i="30" s="1"/>
  <c r="O47" i="34"/>
  <c r="A29" i="30" s="1"/>
  <c r="M47" i="41"/>
  <c r="A63" i="30" s="1"/>
  <c r="K47" i="2"/>
  <c r="A2" i="30" s="1"/>
  <c r="K47" i="34"/>
  <c r="A27" i="30" s="1"/>
  <c r="K47" i="36"/>
  <c r="A37" i="30" s="1"/>
  <c r="M47" i="39"/>
  <c r="A53" i="30" s="1"/>
  <c r="S47" i="41"/>
  <c r="A66" i="30" s="1"/>
  <c r="S47" i="7"/>
  <c r="A11" i="30" s="1"/>
  <c r="Q47" i="37"/>
  <c r="A45" i="30" s="1"/>
  <c r="Q47" i="32"/>
  <c r="A20" i="30" s="1"/>
  <c r="S47" i="37"/>
  <c r="A46" i="30" s="1"/>
  <c r="M47" i="48"/>
  <c r="A98" i="30" s="1"/>
  <c r="K47" i="7"/>
  <c r="A7" i="30" s="1"/>
  <c r="K47" i="38"/>
  <c r="A47" i="30" s="1"/>
  <c r="M47" i="34"/>
  <c r="A28" i="30" s="1"/>
  <c r="K47" i="39"/>
  <c r="A52" i="30" s="1"/>
  <c r="M47" i="35"/>
  <c r="A33" i="30" s="1"/>
  <c r="Q47" i="39"/>
  <c r="A55" i="30" s="1"/>
  <c r="S47" i="33"/>
  <c r="A26" i="30" s="1"/>
  <c r="K47" i="33"/>
  <c r="A22" i="30" s="1"/>
  <c r="Q47" i="31"/>
  <c r="A15" i="30" s="1"/>
  <c r="O47" i="37"/>
  <c r="A44" i="30" s="1"/>
  <c r="O47" i="45"/>
  <c r="A84" i="30" s="1"/>
  <c r="Q47" i="43"/>
  <c r="A75" i="30" s="1"/>
  <c r="S47" i="2"/>
  <c r="A6" i="30" s="1"/>
  <c r="K47" i="46"/>
  <c r="A87" i="30" s="1"/>
  <c r="M47" i="32"/>
  <c r="A18" i="30" s="1"/>
  <c r="K47" i="47"/>
  <c r="A92" i="30" s="1"/>
  <c r="M47" i="33"/>
  <c r="A23" i="30" s="1"/>
  <c r="K47" i="41"/>
  <c r="A62" i="30" s="1"/>
  <c r="M47" i="44"/>
  <c r="A78" i="30" s="1"/>
  <c r="S47" i="34"/>
  <c r="A31" i="30" s="1"/>
  <c r="K47" i="43"/>
  <c r="A72" i="30" s="1"/>
  <c r="M47" i="2"/>
  <c r="A3" i="30" s="1"/>
  <c r="Q47" i="42"/>
  <c r="A70" i="30" s="1"/>
  <c r="K47" i="40"/>
  <c r="A57" i="30" s="1"/>
  <c r="K47" i="37"/>
  <c r="A42" i="30" s="1"/>
  <c r="Q47" i="47"/>
  <c r="A95" i="30" s="1"/>
  <c r="S47" i="38"/>
  <c r="A51" i="30" s="1"/>
  <c r="Q47" i="38"/>
  <c r="A50" i="30" s="1"/>
  <c r="S47" i="39"/>
  <c r="A56" i="30" s="1"/>
  <c r="M47" i="42"/>
  <c r="A68" i="30" s="1"/>
  <c r="Q47" i="48"/>
  <c r="A100" i="30" s="1"/>
  <c r="M47" i="45" l="1"/>
  <c r="A83" i="30" s="1"/>
  <c r="M47" i="36"/>
  <c r="A38" i="30" s="1"/>
  <c r="O47" i="43"/>
  <c r="A74" i="30" s="1"/>
  <c r="Q47" i="45"/>
  <c r="A85" i="30" s="1"/>
  <c r="S47" i="46"/>
  <c r="A91" i="30" s="1"/>
  <c r="M47" i="31"/>
  <c r="A13" i="30" s="1"/>
  <c r="Q47" i="36"/>
  <c r="A40" i="30" s="1"/>
  <c r="S47" i="45"/>
  <c r="A86" i="30" s="1"/>
  <c r="Q47" i="35"/>
  <c r="A35" i="30" s="1"/>
  <c r="O47" i="47"/>
  <c r="A94" i="30" s="1"/>
  <c r="S47" i="44"/>
  <c r="A81" i="30" s="1"/>
  <c r="O47" i="44"/>
  <c r="A79" i="30" s="1"/>
  <c r="M47" i="46"/>
  <c r="A88" i="30" s="1"/>
  <c r="Q47" i="34"/>
  <c r="A30" i="30" s="1"/>
  <c r="Q47" i="7"/>
  <c r="A10" i="30" s="1"/>
  <c r="O47" i="41"/>
  <c r="A64" i="30" s="1"/>
  <c r="S47" i="47"/>
  <c r="A96" i="30" s="1"/>
  <c r="M47" i="38"/>
  <c r="A48" i="30" s="1"/>
  <c r="Q47" i="2"/>
  <c r="A5" i="30" s="1"/>
  <c r="S47" i="35"/>
  <c r="A36" i="30" s="1"/>
  <c r="O47" i="42"/>
  <c r="A69" i="30" s="1"/>
  <c r="K47" i="32"/>
  <c r="A17" i="30" s="1"/>
  <c r="M47" i="37"/>
  <c r="A43" i="30" s="1"/>
  <c r="O47" i="39"/>
  <c r="A54" i="30" s="1"/>
  <c r="S47" i="36"/>
  <c r="A41" i="30" s="1"/>
  <c r="M47" i="47"/>
  <c r="A93" i="30" s="1"/>
  <c r="S47" i="48"/>
  <c r="A101" i="30" s="1"/>
  <c r="K47" i="44"/>
  <c r="A77" i="30" s="1"/>
  <c r="O47" i="7"/>
  <c r="A9" i="30" s="1"/>
  <c r="S47" i="40"/>
  <c r="A61" i="30" s="1"/>
  <c r="Q47" i="33"/>
  <c r="A25" i="30" s="1"/>
  <c r="S47" i="43"/>
  <c r="A76" i="30" s="1"/>
  <c r="K47" i="42"/>
  <c r="A67" i="30" s="1"/>
  <c r="O47" i="35"/>
  <c r="A34" i="30" s="1"/>
  <c r="M47" i="7"/>
  <c r="A8" i="30" s="1"/>
  <c r="K47" i="35"/>
  <c r="A32" i="30" s="1"/>
  <c r="S47" i="32"/>
  <c r="A21" i="30" s="1"/>
  <c r="S47" i="42"/>
  <c r="A71" i="30" s="1"/>
  <c r="K47" i="31"/>
  <c r="A12" i="30" s="1"/>
  <c r="Q47" i="44"/>
  <c r="A80" i="30" s="1"/>
  <c r="O47" i="33"/>
  <c r="A24" i="30" s="1"/>
  <c r="M47" i="43"/>
  <c r="A7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1000000}">
      <text>
        <r>
          <rPr>
            <sz val="9"/>
            <color rgb="FF000000"/>
            <rFont val="Tahoma"/>
            <family val="2"/>
          </rPr>
          <t>Le total des pondérations doit atteindre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7C62B5F-04A7-405C-A0F7-3038909F2C3C}">
      <text>
        <r>
          <rPr>
            <sz val="9"/>
            <color rgb="FF000000"/>
            <rFont val="Tahoma"/>
            <family val="2"/>
          </rPr>
          <t>Le total des pondérations doit atteindre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5139554-B45A-46D5-BADB-11F5CB37F384}">
      <text>
        <r>
          <rPr>
            <sz val="9"/>
            <color rgb="FF000000"/>
            <rFont val="Tahoma"/>
            <family val="2"/>
          </rPr>
          <t>Le total des pondérations doit atteindre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5BF3E1D-C277-438D-9E01-32D64391106E}">
      <text>
        <r>
          <rPr>
            <sz val="9"/>
            <color rgb="FF000000"/>
            <rFont val="Tahoma"/>
            <family val="2"/>
          </rPr>
          <t>Le total des pondérations doit atteindre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C1D771B-F558-4C57-93D5-ECFAA7363B44}">
      <text>
        <r>
          <rPr>
            <sz val="9"/>
            <color rgb="FF000000"/>
            <rFont val="Tahoma"/>
            <family val="2"/>
          </rPr>
          <t>Le total des pondérations doit atteindre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E600E5A3-B8D3-484B-812D-ED5D7CB10A6E}">
      <text>
        <r>
          <rPr>
            <sz val="9"/>
            <color rgb="FF000000"/>
            <rFont val="Tahoma"/>
            <family val="2"/>
          </rPr>
          <t>Le total des pondérations doit atteindre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B71E0AF-81CC-450A-A7F0-60E5379CAA6F}">
      <text>
        <r>
          <rPr>
            <sz val="9"/>
            <color rgb="FF000000"/>
            <rFont val="Tahoma"/>
            <family val="2"/>
          </rPr>
          <t>Le total des pondérations doit atteindre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6894FA9-F344-474D-98D3-622F2644E9C7}">
      <text>
        <r>
          <rPr>
            <sz val="9"/>
            <color rgb="FF000000"/>
            <rFont val="Tahoma"/>
            <family val="2"/>
          </rPr>
          <t>Le total des pondérations doit atteindre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E866670-9003-4A78-A776-CF05205293C6}">
      <text>
        <r>
          <rPr>
            <sz val="9"/>
            <color rgb="FF000000"/>
            <rFont val="Tahoma"/>
            <family val="2"/>
          </rPr>
          <t>Le total des pondérations doit atteindre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4EC38BB4-B0D6-4451-93D0-932313395912}">
      <text>
        <r>
          <rPr>
            <sz val="9"/>
            <color rgb="FF000000"/>
            <rFont val="Tahoma"/>
            <family val="2"/>
          </rPr>
          <t>Le total des pondérations doit atteindre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4C3A68F8-BB43-41B9-941E-80852D9350D1}">
      <text>
        <r>
          <rPr>
            <sz val="9"/>
            <color rgb="FF000000"/>
            <rFont val="Tahoma"/>
            <family val="2"/>
          </rPr>
          <t>Le total des pondérations doit atteindre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31DAF1FC-62E8-4FF0-8DF7-E24853C2D743}">
      <text>
        <r>
          <rPr>
            <sz val="9"/>
            <color rgb="FF000000"/>
            <rFont val="Tahoma"/>
            <family val="2"/>
          </rPr>
          <t>Le total des pondérations doit atteindre 100.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3CB3E20-AC59-4199-993B-27F138026883}">
      <text>
        <r>
          <rPr>
            <sz val="9"/>
            <color rgb="FF000000"/>
            <rFont val="Tahoma"/>
            <family val="2"/>
          </rPr>
          <t>Le total des pondérations doit atteindre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E96D6983-A8E3-4234-80FB-40789981C507}">
      <text>
        <r>
          <rPr>
            <sz val="9"/>
            <color rgb="FF000000"/>
            <rFont val="Tahoma"/>
            <family val="2"/>
          </rPr>
          <t>Le total des pondérations doit atteindre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2FCD825D-2B2D-420C-8A0F-2C9B3A12C1C1}">
      <text>
        <r>
          <rPr>
            <sz val="9"/>
            <color rgb="FF000000"/>
            <rFont val="Tahoma"/>
            <family val="2"/>
          </rPr>
          <t>Le total des pondérations doit atteindre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9BDDE9F-72F1-46C6-A559-9F92CDF7AB46}">
      <text>
        <r>
          <rPr>
            <sz val="9"/>
            <color rgb="FF000000"/>
            <rFont val="Tahoma"/>
            <family val="2"/>
          </rPr>
          <t>Le total des pondérations doit atteindre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32186007-B1DF-4813-BD30-4D94892E5E57}">
      <text>
        <r>
          <rPr>
            <sz val="9"/>
            <color rgb="FF000000"/>
            <rFont val="Tahoma"/>
            <family val="2"/>
          </rPr>
          <t>Le total des pondérations doit atteindre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53DACAF-22C5-4130-82B0-A865AA3A46BE}">
      <text>
        <r>
          <rPr>
            <sz val="9"/>
            <color rgb="FF000000"/>
            <rFont val="Tahoma"/>
            <family val="2"/>
          </rPr>
          <t>Le total des pondérations doit atteindre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82F00DD-80B2-453E-AF38-17790950841A}">
      <text>
        <r>
          <rPr>
            <sz val="9"/>
            <color rgb="FF000000"/>
            <rFont val="Tahoma"/>
            <family val="2"/>
          </rPr>
          <t>Le total des pondérations doit atteindre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4BD2CAD6-0F0B-4B19-AD74-680126A33666}">
      <text>
        <r>
          <rPr>
            <sz val="9"/>
            <color rgb="FF000000"/>
            <rFont val="Tahoma"/>
            <family val="2"/>
          </rPr>
          <t>Le total des pondérations doit atteindre 100.</t>
        </r>
      </text>
    </comment>
  </commentList>
</comments>
</file>

<file path=xl/sharedStrings.xml><?xml version="1.0" encoding="utf-8"?>
<sst xmlns="http://schemas.openxmlformats.org/spreadsheetml/2006/main" count="2578" uniqueCount="816">
  <si>
    <r>
      <rPr>
        <sz val="8"/>
        <color theme="1"/>
        <rFont val="Arial"/>
        <family val="2"/>
      </rPr>
      <t>Pondération</t>
    </r>
  </si>
  <si>
    <r>
      <rPr>
        <sz val="8"/>
        <color theme="1"/>
        <rFont val="Arial"/>
        <family val="2"/>
      </rPr>
      <t>Critère</t>
    </r>
  </si>
  <si>
    <r>
      <rPr>
        <sz val="8"/>
        <rFont val="Arial"/>
        <family val="2"/>
      </rPr>
      <t>Évaluation</t>
    </r>
  </si>
  <si>
    <r>
      <rPr>
        <b/>
        <sz val="10"/>
        <rFont val="Arial"/>
        <family val="2"/>
      </rPr>
      <t>Rang</t>
    </r>
  </si>
  <si>
    <r>
      <rPr>
        <sz val="8"/>
        <rFont val="Arial"/>
        <family val="2"/>
      </rPr>
      <t xml:space="preserve"> </t>
    </r>
  </si>
  <si>
    <r>
      <rPr>
        <sz val="8"/>
        <rFont val="Arial"/>
        <family val="2"/>
      </rPr>
      <t>en %</t>
    </r>
  </si>
  <si>
    <r>
      <rPr>
        <sz val="8"/>
        <rFont val="Arial"/>
        <family val="2"/>
      </rPr>
      <t>Points</t>
    </r>
  </si>
  <si>
    <r>
      <rPr>
        <sz val="8"/>
        <rFont val="Univers (WN)"/>
      </rPr>
      <t>(max. 10)</t>
    </r>
  </si>
  <si>
    <r>
      <rPr>
        <sz val="8"/>
        <rFont val="Arial"/>
        <family val="2"/>
      </rPr>
      <t>(2)x(3)</t>
    </r>
  </si>
  <si>
    <r>
      <rPr>
        <b/>
        <sz val="8"/>
        <rFont val="Arial"/>
        <family val="2"/>
      </rPr>
      <t>Total 1.</t>
    </r>
  </si>
  <si>
    <r>
      <rPr>
        <b/>
        <sz val="10"/>
        <color theme="1"/>
        <rFont val="Arial"/>
        <family val="2"/>
      </rPr>
      <t>Pays et régions (sélection de base)</t>
    </r>
  </si>
  <si>
    <r>
      <rPr>
        <b/>
        <sz val="10"/>
        <color theme="1"/>
        <rFont val="Arial"/>
        <family val="2"/>
      </rPr>
      <t>Pays et régions (ligne 35)</t>
    </r>
  </si>
  <si>
    <r>
      <rPr>
        <b/>
        <sz val="10"/>
        <color theme="1"/>
        <rFont val="Arial"/>
        <family val="2"/>
      </rPr>
      <t>Sélection oui/non</t>
    </r>
  </si>
  <si>
    <r>
      <rPr>
        <sz val="10"/>
        <color theme="1"/>
        <rFont val="Arial"/>
        <family val="2"/>
      </rPr>
      <t>oui</t>
    </r>
  </si>
  <si>
    <r>
      <rPr>
        <sz val="10"/>
        <color theme="1"/>
        <rFont val="Arial"/>
        <family val="2"/>
      </rPr>
      <t>non</t>
    </r>
  </si>
  <si>
    <t>Afghanistan</t>
  </si>
  <si>
    <t>Îles d’Åland</t>
  </si>
  <si>
    <t>Albanie</t>
  </si>
  <si>
    <r>
      <rPr>
        <sz val="10"/>
        <color theme="1"/>
        <rFont val="Arial"/>
        <family val="2"/>
      </rPr>
      <t>Algérie</t>
    </r>
  </si>
  <si>
    <t>Samoa américaines</t>
  </si>
  <si>
    <t>Andorre</t>
  </si>
  <si>
    <t>Angola</t>
  </si>
  <si>
    <r>
      <rPr>
        <sz val="10"/>
        <color rgb="FF000000"/>
        <rFont val="Arial"/>
        <family val="2"/>
      </rPr>
      <t>Anguilla</t>
    </r>
  </si>
  <si>
    <t>Antigua-et-Barbuda</t>
  </si>
  <si>
    <t>Argentine</t>
  </si>
  <si>
    <t>Arménie</t>
  </si>
  <si>
    <t>Aruba</t>
  </si>
  <si>
    <t>Australie</t>
  </si>
  <si>
    <t>Autriche</t>
  </si>
  <si>
    <t>Azerbaïdjan</t>
  </si>
  <si>
    <t>Bahamas</t>
  </si>
  <si>
    <t>Bahreïn</t>
  </si>
  <si>
    <t>Bangladesh</t>
  </si>
  <si>
    <t>Barbade</t>
  </si>
  <si>
    <t>Bélarus</t>
  </si>
  <si>
    <t>Belgique</t>
  </si>
  <si>
    <t>Belize</t>
  </si>
  <si>
    <t>Bénin</t>
  </si>
  <si>
    <t>Bermudes</t>
  </si>
  <si>
    <t>Bhoutan</t>
  </si>
  <si>
    <t>Bolivie (État plurinational de)</t>
  </si>
  <si>
    <t>Bonaire, Saint-Eustache et Saba</t>
  </si>
  <si>
    <t>Bosnie-Herzégovine</t>
  </si>
  <si>
    <t>Botswana</t>
  </si>
  <si>
    <t>Brésil</t>
  </si>
  <si>
    <t>Îles Vierges britanniques</t>
  </si>
  <si>
    <t>Brunéi Darussalam</t>
  </si>
  <si>
    <t>Bulgarie</t>
  </si>
  <si>
    <t>Burkina Faso</t>
  </si>
  <si>
    <t>Burundi</t>
  </si>
  <si>
    <t>Cambodge</t>
  </si>
  <si>
    <t>Cameroun</t>
  </si>
  <si>
    <t>Canada</t>
  </si>
  <si>
    <t>Îles Caïmanes</t>
  </si>
  <si>
    <t>République centrafricaine</t>
  </si>
  <si>
    <t>Tchad</t>
  </si>
  <si>
    <t>Îles Anglo-Normandes</t>
  </si>
  <si>
    <t>Chili</t>
  </si>
  <si>
    <t>Chine</t>
  </si>
  <si>
    <t>Chine, région administrative spéciale de Hong Kong</t>
  </si>
  <si>
    <t>Chine, région administrative spéciale de Macao</t>
  </si>
  <si>
    <t>Colombie</t>
  </si>
  <si>
    <t>Comores</t>
  </si>
  <si>
    <t>Congo</t>
  </si>
  <si>
    <t>Îles Cook</t>
  </si>
  <si>
    <t>Costa Rica</t>
  </si>
  <si>
    <r>
      <rPr>
        <sz val="10"/>
        <color rgb="FF000000"/>
        <rFont val="Arial"/>
        <family val="2"/>
      </rPr>
      <t>Côte d’Ivoire</t>
    </r>
  </si>
  <si>
    <t>Croatie</t>
  </si>
  <si>
    <t>Cuba</t>
  </si>
  <si>
    <t>Curaçao</t>
  </si>
  <si>
    <t>Chypre</t>
  </si>
  <si>
    <t>République tchèque</t>
  </si>
  <si>
    <t>République populaire démocratique de Corée</t>
  </si>
  <si>
    <t>République démocratique du Congo</t>
  </si>
  <si>
    <t>Danemark</t>
  </si>
  <si>
    <t>Djibouti</t>
  </si>
  <si>
    <t>Dominique</t>
  </si>
  <si>
    <t>République dominicaine</t>
  </si>
  <si>
    <t>Équateur</t>
  </si>
  <si>
    <r>
      <rPr>
        <sz val="10"/>
        <color theme="1"/>
        <rFont val="Arial"/>
        <family val="2"/>
      </rPr>
      <t>Égypte</t>
    </r>
  </si>
  <si>
    <t>El Salvador</t>
  </si>
  <si>
    <t>Guinée équatoriale</t>
  </si>
  <si>
    <t>Érythrée</t>
  </si>
  <si>
    <t>Estonie</t>
  </si>
  <si>
    <t>Éthiopie</t>
  </si>
  <si>
    <t>Îles Féroé</t>
  </si>
  <si>
    <t>Fidji</t>
  </si>
  <si>
    <t>Finlande</t>
  </si>
  <si>
    <t>France</t>
  </si>
  <si>
    <t>Guyane française</t>
  </si>
  <si>
    <t>Polynésie française</t>
  </si>
  <si>
    <t>Gabon</t>
  </si>
  <si>
    <t>Gambie</t>
  </si>
  <si>
    <t>Géorgie</t>
  </si>
  <si>
    <t>Allemagne</t>
  </si>
  <si>
    <t>Ghana</t>
  </si>
  <si>
    <t>Gibraltar</t>
  </si>
  <si>
    <t>Grèce</t>
  </si>
  <si>
    <t>Groenland</t>
  </si>
  <si>
    <t>Grenade</t>
  </si>
  <si>
    <t>Guadeloupe</t>
  </si>
  <si>
    <t>Guam</t>
  </si>
  <si>
    <t>Guatemala</t>
  </si>
  <si>
    <t>Guernesey</t>
  </si>
  <si>
    <t>Guinée</t>
  </si>
  <si>
    <t>Guinée-Bissau</t>
  </si>
  <si>
    <t>Guyana</t>
  </si>
  <si>
    <t>Haïti</t>
  </si>
  <si>
    <t>Saint-Siège</t>
  </si>
  <si>
    <t>Honduras</t>
  </si>
  <si>
    <t>Hongrie</t>
  </si>
  <si>
    <t>Islande</t>
  </si>
  <si>
    <t>Inde</t>
  </si>
  <si>
    <t>Indonésie</t>
  </si>
  <si>
    <t>Iran (République islamique d’)</t>
  </si>
  <si>
    <r>
      <rPr>
        <sz val="10"/>
        <color rgb="FF000000"/>
        <rFont val="Arial"/>
        <family val="2"/>
      </rPr>
      <t>Iraq</t>
    </r>
  </si>
  <si>
    <t>Irlande</t>
  </si>
  <si>
    <t>Île de Man</t>
  </si>
  <si>
    <t>Israël</t>
  </si>
  <si>
    <t>Italie</t>
  </si>
  <si>
    <t>Jamaïque</t>
  </si>
  <si>
    <t>Japon</t>
  </si>
  <si>
    <t>Jersey</t>
  </si>
  <si>
    <r>
      <rPr>
        <sz val="10"/>
        <color rgb="FF000000"/>
        <rFont val="Arial"/>
        <family val="2"/>
      </rPr>
      <t>Jordanie</t>
    </r>
  </si>
  <si>
    <t>Kazakhstan</t>
  </si>
  <si>
    <t>Kenya</t>
  </si>
  <si>
    <t>Kiribati</t>
  </si>
  <si>
    <t>Koweït</t>
  </si>
  <si>
    <t>Kirghizistan</t>
  </si>
  <si>
    <t>République démocratique populaire lao</t>
  </si>
  <si>
    <t>Lettonie</t>
  </si>
  <si>
    <t>Liban</t>
  </si>
  <si>
    <t>Lesotho</t>
  </si>
  <si>
    <t>Libéria</t>
  </si>
  <si>
    <r>
      <rPr>
        <sz val="10"/>
        <color theme="1"/>
        <rFont val="Arial"/>
        <family val="2"/>
      </rPr>
      <t>Libye</t>
    </r>
  </si>
  <si>
    <t>Liechtenstein</t>
  </si>
  <si>
    <t>Lituanie</t>
  </si>
  <si>
    <t>Luxembourg</t>
  </si>
  <si>
    <t>Madagascar</t>
  </si>
  <si>
    <t>Malawi</t>
  </si>
  <si>
    <t>Malaisie</t>
  </si>
  <si>
    <t>Maldives</t>
  </si>
  <si>
    <t>Mali</t>
  </si>
  <si>
    <t>Malte</t>
  </si>
  <si>
    <t>Îles Marshall</t>
  </si>
  <si>
    <t>Martinique</t>
  </si>
  <si>
    <t>Mauritanie</t>
  </si>
  <si>
    <t>Maurice</t>
  </si>
  <si>
    <t>Mayotte</t>
  </si>
  <si>
    <t>Mexique</t>
  </si>
  <si>
    <t>Micronésie (États fédérés de)</t>
  </si>
  <si>
    <t>Monaco</t>
  </si>
  <si>
    <t>Mongolie</t>
  </si>
  <si>
    <t>Monténégro</t>
  </si>
  <si>
    <t>Montserrat</t>
  </si>
  <si>
    <r>
      <rPr>
        <sz val="10"/>
        <color theme="1"/>
        <rFont val="Arial"/>
        <family val="2"/>
      </rPr>
      <t>Maroc</t>
    </r>
  </si>
  <si>
    <t>Mozambique</t>
  </si>
  <si>
    <t>Myanmar</t>
  </si>
  <si>
    <t>Namibie</t>
  </si>
  <si>
    <t>Nauru</t>
  </si>
  <si>
    <t>Népal</t>
  </si>
  <si>
    <t>Pays-Bas</t>
  </si>
  <si>
    <t>Nouvelle-Calédonie</t>
  </si>
  <si>
    <t>Nouvelle-Zélande</t>
  </si>
  <si>
    <t>Nicaragua</t>
  </si>
  <si>
    <t>Niger</t>
  </si>
  <si>
    <t>Nigeria</t>
  </si>
  <si>
    <t>Nioué</t>
  </si>
  <si>
    <t>Île Norfolk</t>
  </si>
  <si>
    <t>Îles Mariannes du Nord</t>
  </si>
  <si>
    <t>Norvège</t>
  </si>
  <si>
    <t>Oman</t>
  </si>
  <si>
    <t>Pakistan</t>
  </si>
  <si>
    <t>Palaos</t>
  </si>
  <si>
    <t>Panama</t>
  </si>
  <si>
    <t>Papouasie-Nouvelle-Guinée</t>
  </si>
  <si>
    <t>Paraguay</t>
  </si>
  <si>
    <t>Pérou</t>
  </si>
  <si>
    <t>Philippines</t>
  </si>
  <si>
    <t>Pitcairn</t>
  </si>
  <si>
    <t>Pologne</t>
  </si>
  <si>
    <t>Portugal</t>
  </si>
  <si>
    <t>Porto Rico</t>
  </si>
  <si>
    <t>Qatar</t>
  </si>
  <si>
    <t>République de Corée</t>
  </si>
  <si>
    <t>République de Moldova</t>
  </si>
  <si>
    <t>Réunion</t>
  </si>
  <si>
    <t>Roumanie</t>
  </si>
  <si>
    <t>Fédération de Russie</t>
  </si>
  <si>
    <t>Rwanda</t>
  </si>
  <si>
    <r>
      <rPr>
        <sz val="10"/>
        <color rgb="FF000000"/>
        <rFont val="Arial"/>
        <family val="2"/>
      </rPr>
      <t>Saint-Barthélemy</t>
    </r>
  </si>
  <si>
    <t>Sainte-Hélène</t>
  </si>
  <si>
    <t>Saint-Kitts-et-Nevis</t>
  </si>
  <si>
    <t>Sainte-Lucie</t>
  </si>
  <si>
    <t>Saint-Martin (partie française)</t>
  </si>
  <si>
    <t>Saint-Pierre-et-Miquelon</t>
  </si>
  <si>
    <t>Saint-Vincent-et-les Grenadines</t>
  </si>
  <si>
    <t>Samoa</t>
  </si>
  <si>
    <t>Saint-Marin</t>
  </si>
  <si>
    <t>Sao Tomé-et-Principe</t>
  </si>
  <si>
    <t>Sercq</t>
  </si>
  <si>
    <t>Arabie saoudite</t>
  </si>
  <si>
    <t>Sénégal</t>
  </si>
  <si>
    <t>Serbie</t>
  </si>
  <si>
    <t>Seychelles</t>
  </si>
  <si>
    <t>Sierra Leone</t>
  </si>
  <si>
    <t>Singapour</t>
  </si>
  <si>
    <t>Saint-Martin (partie néerlandaise)</t>
  </si>
  <si>
    <t>Slovaquie</t>
  </si>
  <si>
    <t>Slovénie</t>
  </si>
  <si>
    <t>Îles Salomon</t>
  </si>
  <si>
    <t>Somalie</t>
  </si>
  <si>
    <t>Afrique du Sud</t>
  </si>
  <si>
    <t>Soudan du Sud</t>
  </si>
  <si>
    <t>Espagne</t>
  </si>
  <si>
    <t>Sri Lanka</t>
  </si>
  <si>
    <r>
      <rPr>
        <sz val="10"/>
        <color rgb="FF000000"/>
        <rFont val="Arial"/>
        <family val="2"/>
      </rPr>
      <t>État de Palestine</t>
    </r>
  </si>
  <si>
    <t>Soudan</t>
  </si>
  <si>
    <t>Suriname</t>
  </si>
  <si>
    <t>Îles Svalbard-et-Jan Mayen</t>
  </si>
  <si>
    <t>Swaziland</t>
  </si>
  <si>
    <t>Suède</t>
  </si>
  <si>
    <t>Suisse</t>
  </si>
  <si>
    <r>
      <rPr>
        <sz val="10"/>
        <color rgb="FF000000"/>
        <rFont val="Arial"/>
        <family val="2"/>
      </rPr>
      <t>République arabe syrienne</t>
    </r>
  </si>
  <si>
    <t>Tadjikistan</t>
  </si>
  <si>
    <t>Thaïlande</t>
  </si>
  <si>
    <t>Timor-Leste</t>
  </si>
  <si>
    <t>Togo</t>
  </si>
  <si>
    <t>Tokélaou</t>
  </si>
  <si>
    <t>Tonga</t>
  </si>
  <si>
    <t>Trinité-et-Tobago</t>
  </si>
  <si>
    <t>Tunisie</t>
  </si>
  <si>
    <r>
      <rPr>
        <sz val="10"/>
        <color rgb="FF000000"/>
        <rFont val="Arial"/>
        <family val="2"/>
      </rPr>
      <t>Turquie</t>
    </r>
  </si>
  <si>
    <t>Turkménistan</t>
  </si>
  <si>
    <t>Îles Turques-et-Caïques</t>
  </si>
  <si>
    <t>Tuvalu</t>
  </si>
  <si>
    <t>Ouganda</t>
  </si>
  <si>
    <t>Ukraine</t>
  </si>
  <si>
    <t>Émirats arabes unis</t>
  </si>
  <si>
    <t>Royaume-Uni de Grande-Bretagne et d’Irlande du Nord</t>
  </si>
  <si>
    <t>États-Unis d’Amérique</t>
  </si>
  <si>
    <t>Îles Vierges américaines</t>
  </si>
  <si>
    <t>Uruguay</t>
  </si>
  <si>
    <t>Ouzbékistan</t>
  </si>
  <si>
    <t>Vanuatu</t>
  </si>
  <si>
    <t>Venezuela (République bolivarienne du)</t>
  </si>
  <si>
    <t>Viet Nam</t>
  </si>
  <si>
    <t>Îles Wallis-et-Futuna</t>
  </si>
  <si>
    <t>Sahara occidental</t>
  </si>
  <si>
    <r>
      <rPr>
        <sz val="10"/>
        <color rgb="FF000000"/>
        <rFont val="Arial"/>
        <family val="2"/>
      </rPr>
      <t>Yémen</t>
    </r>
  </si>
  <si>
    <t>Zambie</t>
  </si>
  <si>
    <t>Zimbabwe</t>
  </si>
  <si>
    <r>
      <rPr>
        <b/>
        <sz val="10"/>
        <color theme="1"/>
        <rFont val="Arial"/>
        <family val="2"/>
      </rPr>
      <t>adapté/non adapté</t>
    </r>
  </si>
  <si>
    <r>
      <rPr>
        <sz val="8"/>
        <color theme="1"/>
        <rFont val="Arial"/>
        <family val="2"/>
      </rPr>
      <t>Au moins</t>
    </r>
  </si>
  <si>
    <r>
      <rPr>
        <b/>
        <sz val="10"/>
        <color theme="1"/>
        <rFont val="Arial"/>
        <family val="2"/>
      </rPr>
      <t>Pays et régions</t>
    </r>
  </si>
  <si>
    <r>
      <rPr>
        <sz val="10"/>
        <color theme="1"/>
        <rFont val="Arial"/>
        <family val="2"/>
      </rPr>
      <t xml:space="preserve">dans la région Monde </t>
    </r>
  </si>
  <si>
    <r>
      <rPr>
        <sz val="10"/>
        <color theme="1"/>
        <rFont val="Arial"/>
        <family val="2"/>
      </rPr>
      <t xml:space="preserve">dans la région Afrique </t>
    </r>
  </si>
  <si>
    <r>
      <rPr>
        <sz val="10"/>
        <color theme="1"/>
        <rFont val="Arial"/>
        <family val="2"/>
      </rPr>
      <t xml:space="preserve">dans la région Afrique orientale </t>
    </r>
  </si>
  <si>
    <r>
      <rPr>
        <sz val="10"/>
        <color theme="1"/>
        <rFont val="Arial"/>
        <family val="2"/>
      </rPr>
      <t xml:space="preserve">dans la région Afrique centrale </t>
    </r>
  </si>
  <si>
    <r>
      <rPr>
        <sz val="10"/>
        <color theme="1"/>
        <rFont val="Arial"/>
        <family val="2"/>
      </rPr>
      <t xml:space="preserve">dans la région Afrique septentrionale </t>
    </r>
  </si>
  <si>
    <r>
      <rPr>
        <sz val="10"/>
        <color theme="1"/>
        <rFont val="Arial"/>
        <family val="2"/>
      </rPr>
      <t xml:space="preserve">dans la région Afrique australe </t>
    </r>
  </si>
  <si>
    <r>
      <rPr>
        <sz val="10"/>
        <color theme="1"/>
        <rFont val="Arial"/>
        <family val="2"/>
      </rPr>
      <t xml:space="preserve">dans la région Afrique occidentale </t>
    </r>
  </si>
  <si>
    <r>
      <rPr>
        <sz val="10"/>
        <color theme="1"/>
        <rFont val="Arial"/>
        <family val="2"/>
      </rPr>
      <t xml:space="preserve">dans la région Amériques </t>
    </r>
  </si>
  <si>
    <r>
      <rPr>
        <sz val="10"/>
        <color theme="1"/>
        <rFont val="Arial"/>
        <family val="2"/>
      </rPr>
      <t xml:space="preserve">dans la région Amérique latine et Caraïbes </t>
    </r>
  </si>
  <si>
    <r>
      <rPr>
        <sz val="10"/>
        <color theme="1"/>
        <rFont val="Arial"/>
        <family val="2"/>
      </rPr>
      <t xml:space="preserve">dans la région Caraïbes </t>
    </r>
  </si>
  <si>
    <r>
      <rPr>
        <sz val="10"/>
        <color theme="1"/>
        <rFont val="Arial"/>
        <family val="2"/>
      </rPr>
      <t xml:space="preserve">dans la région Amérique centrale </t>
    </r>
  </si>
  <si>
    <r>
      <rPr>
        <sz val="10"/>
        <color theme="1"/>
        <rFont val="Arial"/>
        <family val="2"/>
      </rPr>
      <t xml:space="preserve">dans la région Amérique du Sud </t>
    </r>
  </si>
  <si>
    <r>
      <rPr>
        <sz val="10"/>
        <color theme="1"/>
        <rFont val="Arial"/>
        <family val="2"/>
      </rPr>
      <t xml:space="preserve">dans la région Amérique septentrionale </t>
    </r>
  </si>
  <si>
    <r>
      <rPr>
        <sz val="10"/>
        <color theme="1"/>
        <rFont val="Arial"/>
        <family val="2"/>
      </rPr>
      <t xml:space="preserve">dans la région Asie </t>
    </r>
  </si>
  <si>
    <r>
      <rPr>
        <sz val="10"/>
        <color theme="1"/>
        <rFont val="Arial"/>
        <family val="2"/>
      </rPr>
      <t xml:space="preserve">dans la région Asie centrale </t>
    </r>
  </si>
  <si>
    <r>
      <rPr>
        <sz val="10"/>
        <color theme="1"/>
        <rFont val="Arial"/>
        <family val="2"/>
      </rPr>
      <t xml:space="preserve">dans la région Asie orientale </t>
    </r>
  </si>
  <si>
    <r>
      <rPr>
        <sz val="10"/>
        <color theme="1"/>
        <rFont val="Arial"/>
        <family val="2"/>
      </rPr>
      <t xml:space="preserve">dans la région Asie méridionale </t>
    </r>
  </si>
  <si>
    <r>
      <rPr>
        <sz val="10"/>
        <color theme="1"/>
        <rFont val="Arial"/>
        <family val="2"/>
      </rPr>
      <t xml:space="preserve">dans la région Asie du Sud-Est </t>
    </r>
  </si>
  <si>
    <r>
      <rPr>
        <sz val="10"/>
        <color theme="1"/>
        <rFont val="Arial"/>
        <family val="2"/>
      </rPr>
      <t xml:space="preserve">dans la région Asie occidentale </t>
    </r>
  </si>
  <si>
    <r>
      <rPr>
        <sz val="10"/>
        <color theme="1"/>
        <rFont val="Arial"/>
        <family val="2"/>
      </rPr>
      <t xml:space="preserve">dans la région Europe </t>
    </r>
  </si>
  <si>
    <r>
      <rPr>
        <sz val="10"/>
        <color theme="1"/>
        <rFont val="Arial"/>
        <family val="2"/>
      </rPr>
      <t xml:space="preserve">dans la région Europe orientale </t>
    </r>
  </si>
  <si>
    <r>
      <rPr>
        <sz val="10"/>
        <color theme="1"/>
        <rFont val="Arial"/>
        <family val="2"/>
      </rPr>
      <t xml:space="preserve">dans la région Europe septentrionale </t>
    </r>
  </si>
  <si>
    <r>
      <rPr>
        <sz val="10"/>
        <color theme="1"/>
        <rFont val="Arial"/>
        <family val="2"/>
      </rPr>
      <t xml:space="preserve">dans la région Europe méridionale </t>
    </r>
  </si>
  <si>
    <r>
      <rPr>
        <sz val="10"/>
        <color theme="1"/>
        <rFont val="Arial"/>
        <family val="2"/>
      </rPr>
      <t xml:space="preserve">dans la région Europe occidentale </t>
    </r>
  </si>
  <si>
    <r>
      <rPr>
        <sz val="10"/>
        <color theme="1"/>
        <rFont val="Arial"/>
        <family val="2"/>
      </rPr>
      <t xml:space="preserve">dans la région Océanie </t>
    </r>
  </si>
  <si>
    <r>
      <rPr>
        <sz val="8"/>
        <color theme="1"/>
        <rFont val="Arial"/>
        <family val="2"/>
      </rPr>
      <t>Au moins</t>
    </r>
  </si>
  <si>
    <r>
      <rPr>
        <b/>
        <sz val="8"/>
        <rFont val="Arial"/>
        <family val="2"/>
      </rPr>
      <t xml:space="preserve">1. </t>
    </r>
    <r>
      <rPr>
        <b/>
        <sz val="8"/>
        <rFont val="Arial"/>
        <family val="2"/>
      </rPr>
      <t>Expérience technique</t>
    </r>
  </si>
  <si>
    <r>
      <rPr>
        <sz val="8"/>
        <rFont val="Arial"/>
        <family val="2"/>
      </rPr>
      <t>Expérience technique (jusqu’à cinq domaines, thèmes transversaux inclus)</t>
    </r>
  </si>
  <si>
    <r>
      <rPr>
        <sz val="8"/>
        <rFont val="Arial"/>
        <family val="2"/>
      </rPr>
      <t xml:space="preserve"> 1. </t>
    </r>
  </si>
  <si>
    <r>
      <rPr>
        <sz val="8"/>
        <rFont val="Arial"/>
        <family val="2"/>
      </rPr>
      <t xml:space="preserve"> 2. </t>
    </r>
  </si>
  <si>
    <r>
      <rPr>
        <sz val="8"/>
        <rFont val="Arial"/>
        <family val="2"/>
      </rPr>
      <t xml:space="preserve"> 3. </t>
    </r>
  </si>
  <si>
    <r>
      <rPr>
        <sz val="8"/>
        <rFont val="Arial"/>
        <family val="2"/>
      </rPr>
      <t xml:space="preserve"> 4. </t>
    </r>
  </si>
  <si>
    <r>
      <rPr>
        <sz val="8"/>
        <rFont val="Arial"/>
        <family val="2"/>
      </rPr>
      <t xml:space="preserve"> 5. </t>
    </r>
  </si>
  <si>
    <r>
      <rPr>
        <b/>
        <sz val="8"/>
        <rFont val="Arial"/>
        <family val="2"/>
      </rPr>
      <t xml:space="preserve">2. </t>
    </r>
    <r>
      <rPr>
        <b/>
        <sz val="8"/>
        <rFont val="Arial"/>
        <family val="2"/>
      </rPr>
      <t>Expérience régionale</t>
    </r>
  </si>
  <si>
    <r>
      <rPr>
        <sz val="10"/>
        <color theme="1"/>
        <rFont val="Arial"/>
        <family val="2"/>
      </rPr>
      <t>Monde</t>
    </r>
  </si>
  <si>
    <r>
      <rPr>
        <b/>
        <sz val="10"/>
        <color rgb="FFC00000"/>
        <rFont val="Arial"/>
        <family val="2"/>
      </rPr>
      <t>Afrique</t>
    </r>
  </si>
  <si>
    <r>
      <rPr>
        <b/>
        <sz val="10"/>
        <color theme="1"/>
        <rFont val="Arial"/>
        <family val="2"/>
      </rPr>
      <t>Afrique orientale</t>
    </r>
  </si>
  <si>
    <r>
      <rPr>
        <b/>
        <sz val="10"/>
        <color theme="1"/>
        <rFont val="Arial"/>
        <family val="2"/>
      </rPr>
      <t>Afrique centrale</t>
    </r>
  </si>
  <si>
    <r>
      <rPr>
        <b/>
        <sz val="10"/>
        <color theme="1"/>
        <rFont val="Arial"/>
        <family val="2"/>
      </rPr>
      <t>Afrique septentrionale</t>
    </r>
  </si>
  <si>
    <r>
      <rPr>
        <b/>
        <sz val="10"/>
        <color theme="1"/>
        <rFont val="Arial"/>
        <family val="2"/>
      </rPr>
      <t>Afrique australe</t>
    </r>
  </si>
  <si>
    <r>
      <rPr>
        <b/>
        <sz val="10"/>
        <color theme="1"/>
        <rFont val="Arial"/>
        <family val="2"/>
      </rPr>
      <t>Afrique occidentale</t>
    </r>
  </si>
  <si>
    <r>
      <rPr>
        <b/>
        <sz val="10"/>
        <color rgb="FFC00000"/>
        <rFont val="Arial"/>
        <family val="2"/>
      </rPr>
      <t>Amériques</t>
    </r>
  </si>
  <si>
    <r>
      <rPr>
        <sz val="10"/>
        <color theme="1"/>
        <rFont val="Arial"/>
        <family val="2"/>
      </rPr>
      <t>Amérique latine et Caraïbes     </t>
    </r>
  </si>
  <si>
    <r>
      <rPr>
        <sz val="10"/>
        <color theme="1"/>
        <rFont val="Arial"/>
        <family val="2"/>
      </rPr>
      <t>Caraïbes</t>
    </r>
  </si>
  <si>
    <r>
      <rPr>
        <b/>
        <sz val="10"/>
        <color theme="1"/>
        <rFont val="Arial"/>
        <family val="2"/>
      </rPr>
      <t>Amérique centrale</t>
    </r>
  </si>
  <si>
    <r>
      <rPr>
        <sz val="10"/>
        <color theme="1"/>
        <rFont val="Arial"/>
        <family val="2"/>
      </rPr>
      <t>Amérique du Sud</t>
    </r>
  </si>
  <si>
    <r>
      <rPr>
        <b/>
        <sz val="10"/>
        <color theme="1"/>
        <rFont val="Arial"/>
        <family val="2"/>
      </rPr>
      <t>Amérique septentrionale</t>
    </r>
  </si>
  <si>
    <r>
      <rPr>
        <b/>
        <sz val="10"/>
        <color rgb="FFC00000"/>
        <rFont val="Arial"/>
        <family val="2"/>
      </rPr>
      <t>Asie</t>
    </r>
  </si>
  <si>
    <r>
      <rPr>
        <b/>
        <sz val="10"/>
        <color theme="1"/>
        <rFont val="Arial"/>
        <family val="2"/>
      </rPr>
      <t>Asie centrale</t>
    </r>
  </si>
  <si>
    <r>
      <rPr>
        <b/>
        <sz val="10"/>
        <color theme="1"/>
        <rFont val="Arial"/>
        <family val="2"/>
      </rPr>
      <t>Asie orientale</t>
    </r>
  </si>
  <si>
    <r>
      <rPr>
        <b/>
        <sz val="10"/>
        <color theme="1"/>
        <rFont val="Arial"/>
        <family val="2"/>
      </rPr>
      <t>Asie méridionale</t>
    </r>
  </si>
  <si>
    <r>
      <rPr>
        <b/>
        <sz val="10"/>
        <color theme="1"/>
        <rFont val="Arial"/>
        <family val="2"/>
      </rPr>
      <t>Asie du Sud-Est</t>
    </r>
  </si>
  <si>
    <r>
      <rPr>
        <b/>
        <sz val="10"/>
        <color theme="1"/>
        <rFont val="Arial"/>
        <family val="2"/>
      </rPr>
      <t>Asie occidentale</t>
    </r>
  </si>
  <si>
    <r>
      <rPr>
        <b/>
        <sz val="10"/>
        <color rgb="FFC00000"/>
        <rFont val="Arial"/>
        <family val="2"/>
      </rPr>
      <t>Europe</t>
    </r>
  </si>
  <si>
    <r>
      <rPr>
        <b/>
        <sz val="10"/>
        <color theme="1"/>
        <rFont val="Arial"/>
        <family val="2"/>
      </rPr>
      <t>Europe orientale</t>
    </r>
  </si>
  <si>
    <r>
      <rPr>
        <b/>
        <sz val="10"/>
        <color theme="1"/>
        <rFont val="Arial"/>
        <family val="2"/>
      </rPr>
      <t>Europe septentrionale</t>
    </r>
  </si>
  <si>
    <r>
      <rPr>
        <b/>
        <sz val="10"/>
        <color theme="1"/>
        <rFont val="Arial"/>
        <family val="2"/>
      </rPr>
      <t>Europe méridionale</t>
    </r>
  </si>
  <si>
    <r>
      <rPr>
        <b/>
        <sz val="10"/>
        <color theme="1"/>
        <rFont val="Arial"/>
        <family val="2"/>
      </rPr>
      <t>Europe occidentale</t>
    </r>
  </si>
  <si>
    <r>
      <rPr>
        <b/>
        <sz val="10"/>
        <color rgb="FFC00000"/>
        <rFont val="Arial"/>
        <family val="2"/>
      </rPr>
      <t>Océanie</t>
    </r>
  </si>
  <si>
    <r>
      <rPr>
        <sz val="8"/>
        <rFont val="Arial"/>
        <family val="2"/>
      </rPr>
      <t>Expérience régionale</t>
    </r>
  </si>
  <si>
    <r>
      <rPr>
        <b/>
        <sz val="10"/>
        <rFont val="Arial"/>
        <family val="2"/>
      </rPr>
      <t>Total</t>
    </r>
  </si>
  <si>
    <r>
      <rPr>
        <sz val="8"/>
        <color theme="1"/>
        <rFont val="Arial"/>
        <family val="2"/>
      </rPr>
      <t>personnes</t>
    </r>
  </si>
  <si>
    <r>
      <rPr>
        <sz val="8"/>
        <color theme="1"/>
        <rFont val="Arial"/>
        <family val="2"/>
      </rPr>
      <t>[indiquer le domaine]</t>
    </r>
  </si>
  <si>
    <r>
      <rPr>
        <sz val="8"/>
        <rFont val="Arial"/>
        <family val="2"/>
      </rPr>
      <t>(2)x(5)</t>
    </r>
  </si>
  <si>
    <r>
      <rPr>
        <sz val="8"/>
        <rFont val="Arial"/>
        <family val="2"/>
      </rPr>
      <t>(2)x(7)</t>
    </r>
  </si>
  <si>
    <r>
      <rPr>
        <sz val="8"/>
        <rFont val="Arial"/>
        <family val="2"/>
      </rPr>
      <t>(2)x(9)</t>
    </r>
  </si>
  <si>
    <r>
      <rPr>
        <sz val="8"/>
        <rFont val="Arial"/>
        <family val="2"/>
      </rPr>
      <t>(2)x(11)</t>
    </r>
  </si>
  <si>
    <r>
      <rPr>
        <sz val="8"/>
        <color theme="1"/>
        <rFont val="Arial"/>
        <family val="2"/>
      </rPr>
      <t xml:space="preserve">et au moins </t>
    </r>
  </si>
  <si>
    <r>
      <rPr>
        <b/>
        <sz val="8"/>
        <color theme="1"/>
        <rFont val="Arial"/>
        <family val="2"/>
      </rPr>
      <t>Résultat</t>
    </r>
  </si>
  <si>
    <r>
      <rPr>
        <b/>
        <sz val="10"/>
        <color theme="1"/>
        <rFont val="Arial"/>
        <family val="2"/>
      </rPr>
      <t>Résultat global des évaluations commerciale et technique</t>
    </r>
  </si>
  <si>
    <r>
      <rPr>
        <sz val="8"/>
        <rFont val="Arial"/>
        <family val="2"/>
      </rPr>
      <t xml:space="preserve">Pour l’évaluation technique : </t>
    </r>
  </si>
  <si>
    <r>
      <rPr>
        <sz val="8"/>
        <rFont val="Arial"/>
        <family val="2"/>
      </rPr>
      <t>Pour l’évaluation commerciale :</t>
    </r>
  </si>
  <si>
    <r>
      <rPr>
        <b/>
        <sz val="10"/>
        <color theme="1"/>
        <rFont val="Arial"/>
        <family val="2"/>
      </rPr>
      <t>(http://unstats.un.org/unsd/methods/m49/m49regin.htm#ftna)</t>
    </r>
  </si>
  <si>
    <r>
      <rPr>
        <b/>
        <sz val="10"/>
        <color theme="1"/>
        <rFont val="Arial"/>
        <family val="2"/>
      </rPr>
      <t>Amérique latine et Caraïbes</t>
    </r>
  </si>
  <si>
    <r>
      <rPr>
        <b/>
        <sz val="10"/>
        <color theme="1"/>
        <rFont val="Arial"/>
        <family val="2"/>
      </rPr>
      <t>Mélanésie</t>
    </r>
  </si>
  <si>
    <r>
      <rPr>
        <b/>
        <sz val="10"/>
        <color theme="1"/>
        <rFont val="Arial"/>
        <family val="2"/>
      </rPr>
      <t>Micronésie</t>
    </r>
  </si>
  <si>
    <r>
      <rPr>
        <b/>
        <sz val="10"/>
        <color theme="1"/>
        <rFont val="Arial"/>
        <family val="2"/>
      </rPr>
      <t>Polynésie</t>
    </r>
  </si>
  <si>
    <t>Saint-Barthélemy</t>
  </si>
  <si>
    <r>
      <rPr>
        <b/>
        <sz val="10"/>
        <color theme="1"/>
        <rFont val="Arial"/>
        <family val="2"/>
      </rPr>
      <t>Amérique du Sud</t>
    </r>
  </si>
  <si>
    <r>
      <rPr>
        <b/>
        <sz val="10"/>
        <color rgb="FFC00000"/>
        <rFont val="Arial"/>
        <family val="2"/>
      </rPr>
      <t>MENA*</t>
    </r>
  </si>
  <si>
    <t>Côte d’Ivoire</t>
  </si>
  <si>
    <t>Iran</t>
  </si>
  <si>
    <t xml:space="preserve">Iraq </t>
  </si>
  <si>
    <t xml:space="preserve">Jordanie </t>
  </si>
  <si>
    <t>Koweït</t>
  </si>
  <si>
    <r>
      <rPr>
        <sz val="10"/>
        <color theme="1"/>
        <rFont val="Arial"/>
        <family val="2"/>
      </rPr>
      <t>Maroc</t>
    </r>
  </si>
  <si>
    <r>
      <rPr>
        <sz val="10"/>
        <color theme="1"/>
        <rFont val="Arial"/>
        <family val="2"/>
      </rPr>
      <t>Arabie saoudite</t>
    </r>
  </si>
  <si>
    <r>
      <rPr>
        <sz val="10"/>
        <color theme="1"/>
        <rFont val="Arial"/>
        <family val="2"/>
      </rPr>
      <t>Syrie</t>
    </r>
  </si>
  <si>
    <r>
      <rPr>
        <i/>
        <sz val="10"/>
        <color theme="1"/>
        <rFont val="Arial"/>
        <family val="2"/>
      </rPr>
      <t>* Région proposée en supplément par rapport à la liste UNstat</t>
    </r>
  </si>
  <si>
    <r>
      <rPr>
        <b/>
        <sz val="16"/>
        <color theme="1"/>
        <rFont val="Arial"/>
        <family val="2"/>
      </rPr>
      <t>Liste des régions et des regroupements géographiques</t>
    </r>
  </si>
  <si>
    <r>
      <rPr>
        <sz val="8"/>
        <color theme="1"/>
        <rFont val="Arial"/>
        <family val="2"/>
      </rPr>
      <t>Responsable du marché</t>
    </r>
  </si>
  <si>
    <r>
      <rPr>
        <b/>
        <sz val="8"/>
        <color theme="1"/>
        <rFont val="Arial"/>
        <family val="2"/>
      </rPr>
      <t>Candidat / soumissionnaire 1</t>
    </r>
  </si>
  <si>
    <r>
      <rPr>
        <b/>
        <sz val="8"/>
        <color theme="1"/>
        <rFont val="Arial"/>
        <family val="2"/>
      </rPr>
      <t>Candidat / soumissionnaire 2</t>
    </r>
  </si>
  <si>
    <r>
      <rPr>
        <b/>
        <sz val="8"/>
        <color theme="1"/>
        <rFont val="Arial"/>
        <family val="2"/>
      </rPr>
      <t>Candidat / soumissionnaire 3</t>
    </r>
  </si>
  <si>
    <r>
      <rPr>
        <b/>
        <sz val="8"/>
        <color theme="1"/>
        <rFont val="Arial"/>
        <family val="2"/>
      </rPr>
      <t>Candidat / soumissionnaire 4</t>
    </r>
  </si>
  <si>
    <r>
      <rPr>
        <b/>
        <sz val="8"/>
        <color theme="1"/>
        <rFont val="Arial"/>
        <family val="2"/>
      </rPr>
      <t>Candidat / soumissionnaire 5</t>
    </r>
  </si>
  <si>
    <r>
      <rPr>
        <sz val="10"/>
        <color theme="1"/>
        <rFont val="Arial"/>
        <family val="2"/>
      </rPr>
      <t>non applicable</t>
    </r>
  </si>
  <si>
    <r>
      <rPr>
        <sz val="8"/>
        <color theme="1"/>
        <rFont val="Arial"/>
        <family val="2"/>
      </rPr>
      <t>Évaluation commerciale</t>
    </r>
  </si>
  <si>
    <r>
      <rPr>
        <sz val="8"/>
        <color theme="1"/>
        <rFont val="Arial"/>
        <family val="2"/>
      </rPr>
      <t>Évaluation technique</t>
    </r>
  </si>
  <si>
    <r>
      <rPr>
        <b/>
        <sz val="8"/>
        <color theme="1"/>
        <rFont val="Arial"/>
        <family val="2"/>
      </rPr>
      <t>Candidat / soumissionnaire 6</t>
    </r>
  </si>
  <si>
    <r>
      <rPr>
        <b/>
        <sz val="8"/>
        <color theme="1"/>
        <rFont val="Arial"/>
        <family val="2"/>
      </rPr>
      <t>Candidat / soumissionnaire 7</t>
    </r>
  </si>
  <si>
    <r>
      <rPr>
        <b/>
        <sz val="8"/>
        <color theme="1"/>
        <rFont val="Arial"/>
        <family val="2"/>
      </rPr>
      <t>Candidat / soumissionnaire 8</t>
    </r>
  </si>
  <si>
    <r>
      <rPr>
        <b/>
        <sz val="8"/>
        <color theme="1"/>
        <rFont val="Arial"/>
        <family val="2"/>
      </rPr>
      <t>Candidat / soumissionnaire 9</t>
    </r>
  </si>
  <si>
    <r>
      <rPr>
        <b/>
        <sz val="8"/>
        <color theme="1"/>
        <rFont val="Arial"/>
        <family val="2"/>
      </rPr>
      <t>Candidat / soumissionnaire 10</t>
    </r>
  </si>
  <si>
    <r>
      <rPr>
        <sz val="8"/>
        <color theme="1"/>
        <rFont val="Arial"/>
        <family val="2"/>
      </rPr>
      <t>Justificatif d’inscription au registre</t>
    </r>
  </si>
  <si>
    <r>
      <rPr>
        <b/>
        <sz val="10"/>
        <color theme="1"/>
        <rFont val="Arial"/>
        <family val="2"/>
      </rPr>
      <t>Partie A : Informations générales (toutes procédures)</t>
    </r>
  </si>
  <si>
    <r>
      <rPr>
        <b/>
        <sz val="10"/>
        <color theme="1"/>
        <rFont val="Arial"/>
        <family val="2"/>
      </rPr>
      <t>Ordre de classement</t>
    </r>
  </si>
  <si>
    <r>
      <rPr>
        <sz val="8"/>
        <color theme="1"/>
        <rFont val="Arial"/>
        <family val="2"/>
      </rPr>
      <t>Au moins</t>
    </r>
  </si>
  <si>
    <r>
      <rPr>
        <b/>
        <sz val="8"/>
        <color theme="1"/>
        <rFont val="Arial"/>
        <family val="2"/>
      </rPr>
      <t>Résultat</t>
    </r>
  </si>
  <si>
    <r>
      <rPr>
        <sz val="8"/>
        <rFont val="Arial"/>
        <family val="2"/>
      </rPr>
      <t>Points</t>
    </r>
  </si>
  <si>
    <r>
      <rPr>
        <sz val="8"/>
        <rFont val="Arial"/>
        <family val="2"/>
      </rPr>
      <t>Évaluation</t>
    </r>
  </si>
  <si>
    <r>
      <rPr>
        <sz val="8"/>
        <rFont val="Arial"/>
        <family val="2"/>
      </rPr>
      <t>Points</t>
    </r>
  </si>
  <si>
    <r>
      <rPr>
        <sz val="8"/>
        <rFont val="Arial"/>
        <family val="2"/>
      </rPr>
      <t>Évaluation</t>
    </r>
  </si>
  <si>
    <r>
      <rPr>
        <sz val="8"/>
        <rFont val="Arial"/>
        <family val="2"/>
      </rPr>
      <t>Points</t>
    </r>
  </si>
  <si>
    <r>
      <rPr>
        <sz val="8"/>
        <rFont val="Arial"/>
        <family val="2"/>
      </rPr>
      <t>Évaluation</t>
    </r>
  </si>
  <si>
    <r>
      <rPr>
        <sz val="8"/>
        <rFont val="Arial"/>
        <family val="2"/>
      </rPr>
      <t>Points</t>
    </r>
  </si>
  <si>
    <r>
      <rPr>
        <sz val="8"/>
        <rFont val="Arial"/>
        <family val="2"/>
      </rPr>
      <t>Évaluation</t>
    </r>
  </si>
  <si>
    <r>
      <rPr>
        <sz val="8"/>
        <rFont val="Univers (WN)"/>
      </rPr>
      <t>(max. 10)</t>
    </r>
  </si>
  <si>
    <r>
      <rPr>
        <sz val="8"/>
        <rFont val="Univers (WN)"/>
      </rPr>
      <t>(max. 10)</t>
    </r>
  </si>
  <si>
    <r>
      <rPr>
        <sz val="8"/>
        <rFont val="Univers (WN)"/>
      </rPr>
      <t>(max. 10)</t>
    </r>
  </si>
  <si>
    <r>
      <rPr>
        <sz val="8"/>
        <rFont val="Univers (WN)"/>
      </rPr>
      <t>(max. 10)</t>
    </r>
  </si>
  <si>
    <r>
      <rPr>
        <sz val="8"/>
        <color theme="1"/>
        <rFont val="Arial"/>
        <family val="2"/>
      </rPr>
      <t>Responsable du marché</t>
    </r>
  </si>
  <si>
    <r>
      <rPr>
        <sz val="8"/>
        <color theme="1"/>
        <rFont val="Arial"/>
        <family val="2"/>
      </rPr>
      <t>Évaluation commerciale</t>
    </r>
  </si>
  <si>
    <r>
      <rPr>
        <sz val="8"/>
        <color theme="1"/>
        <rFont val="Arial"/>
        <family val="2"/>
      </rPr>
      <t>Évaluation technique</t>
    </r>
  </si>
  <si>
    <r>
      <rPr>
        <b/>
        <sz val="10"/>
        <color theme="1"/>
        <rFont val="Arial"/>
        <family val="2"/>
      </rPr>
      <t>Partie A : Informations générales (toutes procédures)</t>
    </r>
  </si>
  <si>
    <r>
      <rPr>
        <sz val="10"/>
        <color theme="1"/>
        <rFont val="Arial"/>
        <family val="2"/>
      </rPr>
      <t>Algérie</t>
    </r>
  </si>
  <si>
    <t>Bahreïn</t>
  </si>
  <si>
    <t>Égypte</t>
  </si>
  <si>
    <t>Israël</t>
  </si>
  <si>
    <r>
      <rPr>
        <sz val="10"/>
        <color theme="1"/>
        <rFont val="Arial"/>
        <family val="2"/>
      </rPr>
      <t>Libye</t>
    </r>
  </si>
  <si>
    <r>
      <rPr>
        <sz val="10"/>
        <color theme="1"/>
        <rFont val="Arial"/>
        <family val="2"/>
      </rPr>
      <t>Oman</t>
    </r>
  </si>
  <si>
    <r>
      <rPr>
        <sz val="10"/>
        <color theme="1"/>
        <rFont val="Arial"/>
        <family val="2"/>
      </rPr>
      <t>Qatar</t>
    </r>
  </si>
  <si>
    <r>
      <rPr>
        <sz val="10"/>
        <color theme="1"/>
        <rFont val="Arial"/>
        <family val="2"/>
      </rPr>
      <t>Tunisie</t>
    </r>
  </si>
  <si>
    <r>
      <rPr>
        <sz val="10"/>
        <color theme="1"/>
        <rFont val="Arial"/>
        <family val="2"/>
      </rPr>
      <t>Émirats arabes unis</t>
    </r>
  </si>
  <si>
    <r>
      <rPr>
        <sz val="10"/>
        <color theme="1"/>
        <rFont val="Arial"/>
        <family val="2"/>
      </rPr>
      <t>Afrique</t>
    </r>
  </si>
  <si>
    <r>
      <rPr>
        <sz val="10"/>
        <color theme="1"/>
        <rFont val="Arial"/>
        <family val="2"/>
      </rPr>
      <t>Afrique orientale</t>
    </r>
  </si>
  <si>
    <r>
      <rPr>
        <sz val="10"/>
        <color theme="1"/>
        <rFont val="Arial"/>
        <family val="2"/>
      </rPr>
      <t>Afrique centrale</t>
    </r>
  </si>
  <si>
    <r>
      <rPr>
        <sz val="10"/>
        <color theme="1"/>
        <rFont val="Arial"/>
        <family val="2"/>
      </rPr>
      <t>Afrique septentrionale</t>
    </r>
  </si>
  <si>
    <r>
      <rPr>
        <sz val="10"/>
        <color theme="1"/>
        <rFont val="Arial"/>
        <family val="2"/>
      </rPr>
      <t>Afrique australe</t>
    </r>
  </si>
  <si>
    <r>
      <rPr>
        <sz val="10"/>
        <color theme="1"/>
        <rFont val="Arial"/>
        <family val="2"/>
      </rPr>
      <t>Afrique occidentale</t>
    </r>
  </si>
  <si>
    <r>
      <rPr>
        <sz val="10"/>
        <color theme="1"/>
        <rFont val="Arial"/>
        <family val="2"/>
      </rPr>
      <t>Amériques</t>
    </r>
  </si>
  <si>
    <r>
      <rPr>
        <sz val="10"/>
        <color theme="1"/>
        <rFont val="Arial"/>
        <family val="2"/>
      </rPr>
      <t>Amérique centrale</t>
    </r>
  </si>
  <si>
    <r>
      <rPr>
        <sz val="10"/>
        <color theme="1"/>
        <rFont val="Arial"/>
        <family val="2"/>
      </rPr>
      <t>Amérique septentrionale</t>
    </r>
  </si>
  <si>
    <r>
      <rPr>
        <sz val="10"/>
        <color theme="1"/>
        <rFont val="Arial"/>
        <family val="2"/>
      </rPr>
      <t>Asie</t>
    </r>
  </si>
  <si>
    <r>
      <rPr>
        <sz val="10"/>
        <color theme="1"/>
        <rFont val="Arial"/>
        <family val="2"/>
      </rPr>
      <t>Asie centrale</t>
    </r>
  </si>
  <si>
    <r>
      <rPr>
        <sz val="10"/>
        <color theme="1"/>
        <rFont val="Arial"/>
        <family val="2"/>
      </rPr>
      <t>Asie orientale</t>
    </r>
  </si>
  <si>
    <r>
      <rPr>
        <sz val="10"/>
        <color theme="1"/>
        <rFont val="Arial"/>
        <family val="2"/>
      </rPr>
      <t>Asie méridionale</t>
    </r>
  </si>
  <si>
    <r>
      <rPr>
        <sz val="10"/>
        <color theme="1"/>
        <rFont val="Arial"/>
        <family val="2"/>
      </rPr>
      <t>Asie du Sud-Est</t>
    </r>
  </si>
  <si>
    <r>
      <rPr>
        <sz val="10"/>
        <color theme="1"/>
        <rFont val="Arial"/>
        <family val="2"/>
      </rPr>
      <t>Asie occidentale</t>
    </r>
  </si>
  <si>
    <r>
      <rPr>
        <sz val="10"/>
        <color theme="1"/>
        <rFont val="Arial"/>
        <family val="2"/>
      </rPr>
      <t>Europe</t>
    </r>
  </si>
  <si>
    <r>
      <rPr>
        <sz val="10"/>
        <color theme="1"/>
        <rFont val="Arial"/>
        <family val="2"/>
      </rPr>
      <t>Europe orientale</t>
    </r>
  </si>
  <si>
    <r>
      <rPr>
        <sz val="10"/>
        <color theme="1"/>
        <rFont val="Arial"/>
        <family val="2"/>
      </rPr>
      <t>Europe septentrionale</t>
    </r>
  </si>
  <si>
    <r>
      <rPr>
        <sz val="10"/>
        <color theme="1"/>
        <rFont val="Arial"/>
        <family val="2"/>
      </rPr>
      <t>Europe méridionale</t>
    </r>
  </si>
  <si>
    <r>
      <rPr>
        <sz val="10"/>
        <color theme="1"/>
        <rFont val="Arial"/>
        <family val="2"/>
      </rPr>
      <t>Europe occidentale</t>
    </r>
  </si>
  <si>
    <r>
      <rPr>
        <sz val="10"/>
        <color theme="1"/>
        <rFont val="Arial"/>
        <family val="2"/>
      </rPr>
      <t>Océanie</t>
    </r>
  </si>
  <si>
    <r>
      <rPr>
        <sz val="10"/>
        <color rgb="FF000000"/>
        <rFont val="Arial"/>
        <family val="2"/>
      </rPr>
      <t>Afghanistan</t>
    </r>
  </si>
  <si>
    <r>
      <rPr>
        <sz val="10"/>
        <color rgb="FF000000"/>
        <rFont val="Arial"/>
        <family val="2"/>
      </rPr>
      <t>Îles d’Åland</t>
    </r>
  </si>
  <si>
    <r>
      <rPr>
        <sz val="10"/>
        <color rgb="FF000000"/>
        <rFont val="Arial"/>
        <family val="2"/>
      </rPr>
      <t>Albanie</t>
    </r>
  </si>
  <si>
    <r>
      <rPr>
        <sz val="10"/>
        <color rgb="FF000000"/>
        <rFont val="Arial"/>
        <family val="2"/>
      </rPr>
      <t>Algérie</t>
    </r>
  </si>
  <si>
    <r>
      <rPr>
        <sz val="10"/>
        <color rgb="FF000000"/>
        <rFont val="Arial"/>
        <family val="2"/>
      </rPr>
      <t>Samoa américaines</t>
    </r>
  </si>
  <si>
    <r>
      <rPr>
        <sz val="10"/>
        <color rgb="FF000000"/>
        <rFont val="Arial"/>
        <family val="2"/>
      </rPr>
      <t>Andorre</t>
    </r>
  </si>
  <si>
    <r>
      <rPr>
        <sz val="10"/>
        <color rgb="FF000000"/>
        <rFont val="Arial"/>
        <family val="2"/>
      </rPr>
      <t>Angola</t>
    </r>
  </si>
  <si>
    <r>
      <rPr>
        <sz val="10"/>
        <color rgb="FF000000"/>
        <rFont val="Arial"/>
        <family val="2"/>
      </rPr>
      <t>Antigua-et-Barbuda</t>
    </r>
  </si>
  <si>
    <r>
      <rPr>
        <sz val="10"/>
        <color rgb="FF000000"/>
        <rFont val="Arial"/>
        <family val="2"/>
      </rPr>
      <t>Argentine</t>
    </r>
  </si>
  <si>
    <r>
      <rPr>
        <sz val="10"/>
        <color rgb="FF000000"/>
        <rFont val="Arial"/>
        <family val="2"/>
      </rPr>
      <t>Arménie</t>
    </r>
  </si>
  <si>
    <r>
      <rPr>
        <sz val="10"/>
        <color rgb="FF000000"/>
        <rFont val="Arial"/>
        <family val="2"/>
      </rPr>
      <t>Aruba</t>
    </r>
  </si>
  <si>
    <r>
      <rPr>
        <sz val="10"/>
        <color rgb="FF000000"/>
        <rFont val="Arial"/>
        <family val="2"/>
      </rPr>
      <t>Australie</t>
    </r>
  </si>
  <si>
    <r>
      <rPr>
        <sz val="10"/>
        <color rgb="FF000000"/>
        <rFont val="Arial"/>
        <family val="2"/>
      </rPr>
      <t>Autriche</t>
    </r>
  </si>
  <si>
    <r>
      <rPr>
        <sz val="10"/>
        <color rgb="FF000000"/>
        <rFont val="Arial"/>
        <family val="2"/>
      </rPr>
      <t>Azerbaïdjan</t>
    </r>
  </si>
  <si>
    <r>
      <rPr>
        <sz val="10"/>
        <color rgb="FF000000"/>
        <rFont val="Arial"/>
        <family val="2"/>
      </rPr>
      <t>Bahamas</t>
    </r>
  </si>
  <si>
    <r>
      <rPr>
        <sz val="10"/>
        <color rgb="FF000000"/>
        <rFont val="Arial"/>
        <family val="2"/>
      </rPr>
      <t>Bahreïn</t>
    </r>
  </si>
  <si>
    <r>
      <rPr>
        <sz val="10"/>
        <color rgb="FF000000"/>
        <rFont val="Arial"/>
        <family val="2"/>
      </rPr>
      <t>Bangladesh</t>
    </r>
  </si>
  <si>
    <r>
      <rPr>
        <sz val="10"/>
        <color rgb="FF000000"/>
        <rFont val="Arial"/>
        <family val="2"/>
      </rPr>
      <t>Barbade</t>
    </r>
  </si>
  <si>
    <r>
      <rPr>
        <sz val="10"/>
        <color rgb="FF000000"/>
        <rFont val="Arial"/>
        <family val="2"/>
      </rPr>
      <t>Bélarus</t>
    </r>
  </si>
  <si>
    <r>
      <rPr>
        <sz val="10"/>
        <color rgb="FF000000"/>
        <rFont val="Arial"/>
        <family val="2"/>
      </rPr>
      <t>Belgique</t>
    </r>
  </si>
  <si>
    <r>
      <rPr>
        <sz val="10"/>
        <color rgb="FF000000"/>
        <rFont val="Arial"/>
        <family val="2"/>
      </rPr>
      <t>Belize</t>
    </r>
  </si>
  <si>
    <r>
      <rPr>
        <sz val="10"/>
        <color rgb="FF000000"/>
        <rFont val="Arial"/>
        <family val="2"/>
      </rPr>
      <t>Bénin</t>
    </r>
  </si>
  <si>
    <r>
      <rPr>
        <sz val="10"/>
        <color rgb="FF000000"/>
        <rFont val="Arial"/>
        <family val="2"/>
      </rPr>
      <t>Bermudes</t>
    </r>
  </si>
  <si>
    <r>
      <rPr>
        <sz val="10"/>
        <color rgb="FF000000"/>
        <rFont val="Arial"/>
        <family val="2"/>
      </rPr>
      <t>Bhoutan</t>
    </r>
  </si>
  <si>
    <r>
      <rPr>
        <sz val="10"/>
        <color rgb="FF000000"/>
        <rFont val="Arial"/>
        <family val="2"/>
      </rPr>
      <t>Bolivie (État plurinational de)</t>
    </r>
  </si>
  <si>
    <r>
      <rPr>
        <sz val="10"/>
        <color rgb="FF000000"/>
        <rFont val="Arial"/>
        <family val="2"/>
      </rPr>
      <t>Bonaire, Saint-Eustache et Saba</t>
    </r>
  </si>
  <si>
    <r>
      <rPr>
        <sz val="10"/>
        <color rgb="FF000000"/>
        <rFont val="Arial"/>
        <family val="2"/>
      </rPr>
      <t>Bosnie-Herzégovine</t>
    </r>
  </si>
  <si>
    <r>
      <rPr>
        <sz val="10"/>
        <color rgb="FF000000"/>
        <rFont val="Arial"/>
        <family val="2"/>
      </rPr>
      <t>Botswana</t>
    </r>
  </si>
  <si>
    <r>
      <rPr>
        <sz val="10"/>
        <color rgb="FF000000"/>
        <rFont val="Arial"/>
        <family val="2"/>
      </rPr>
      <t>Brésil</t>
    </r>
  </si>
  <si>
    <r>
      <rPr>
        <sz val="10"/>
        <color rgb="FF000000"/>
        <rFont val="Arial"/>
        <family val="2"/>
      </rPr>
      <t>Îles Vierges britanniques</t>
    </r>
  </si>
  <si>
    <r>
      <rPr>
        <sz val="10"/>
        <color rgb="FF000000"/>
        <rFont val="Arial"/>
        <family val="2"/>
      </rPr>
      <t>Brunéi Darussalam</t>
    </r>
  </si>
  <si>
    <r>
      <rPr>
        <sz val="10"/>
        <color rgb="FF000000"/>
        <rFont val="Arial"/>
        <family val="2"/>
      </rPr>
      <t>Bulgarie</t>
    </r>
  </si>
  <si>
    <r>
      <rPr>
        <sz val="10"/>
        <color rgb="FF000000"/>
        <rFont val="Arial"/>
        <family val="2"/>
      </rPr>
      <t>Burkina Faso</t>
    </r>
  </si>
  <si>
    <r>
      <rPr>
        <sz val="10"/>
        <color rgb="FF000000"/>
        <rFont val="Arial"/>
        <family val="2"/>
      </rPr>
      <t>Burundi</t>
    </r>
  </si>
  <si>
    <r>
      <rPr>
        <sz val="10"/>
        <color rgb="FF000000"/>
        <rFont val="Arial"/>
        <family val="2"/>
      </rPr>
      <t>Cambodge</t>
    </r>
  </si>
  <si>
    <r>
      <rPr>
        <sz val="10"/>
        <color rgb="FF000000"/>
        <rFont val="Arial"/>
        <family val="2"/>
      </rPr>
      <t>Cameroun</t>
    </r>
  </si>
  <si>
    <r>
      <rPr>
        <sz val="10"/>
        <color rgb="FF000000"/>
        <rFont val="Arial"/>
        <family val="2"/>
      </rPr>
      <t>Canada</t>
    </r>
  </si>
  <si>
    <r>
      <rPr>
        <sz val="10"/>
        <color rgb="FF000000"/>
        <rFont val="Arial"/>
        <family val="2"/>
      </rPr>
      <t>Îles Caïmanes</t>
    </r>
  </si>
  <si>
    <r>
      <rPr>
        <sz val="10"/>
        <color rgb="FF000000"/>
        <rFont val="Arial"/>
        <family val="2"/>
      </rPr>
      <t>République centrafricaine</t>
    </r>
  </si>
  <si>
    <r>
      <rPr>
        <sz val="10"/>
        <color rgb="FF000000"/>
        <rFont val="Arial"/>
        <family val="2"/>
      </rPr>
      <t>Tchad</t>
    </r>
  </si>
  <si>
    <r>
      <rPr>
        <sz val="10"/>
        <color rgb="FF000000"/>
        <rFont val="Arial"/>
        <family val="2"/>
      </rPr>
      <t>Îles Anglo-Normandes</t>
    </r>
  </si>
  <si>
    <r>
      <rPr>
        <sz val="10"/>
        <color rgb="FF000000"/>
        <rFont val="Arial"/>
        <family val="2"/>
      </rPr>
      <t>Chili</t>
    </r>
  </si>
  <si>
    <r>
      <rPr>
        <sz val="10"/>
        <color rgb="FF000000"/>
        <rFont val="Arial"/>
        <family val="2"/>
      </rPr>
      <t>Chine</t>
    </r>
  </si>
  <si>
    <r>
      <rPr>
        <sz val="10"/>
        <color rgb="FF000000"/>
        <rFont val="Arial"/>
        <family val="2"/>
      </rPr>
      <t>Chine, région administrative spéciale de Hong Kong</t>
    </r>
  </si>
  <si>
    <r>
      <rPr>
        <sz val="10"/>
        <color rgb="FF000000"/>
        <rFont val="Arial"/>
        <family val="2"/>
      </rPr>
      <t>Chine, région administrative spéciale de Macao</t>
    </r>
  </si>
  <si>
    <r>
      <rPr>
        <sz val="10"/>
        <color rgb="FF000000"/>
        <rFont val="Arial"/>
        <family val="2"/>
      </rPr>
      <t>Colombie</t>
    </r>
  </si>
  <si>
    <r>
      <rPr>
        <sz val="10"/>
        <color rgb="FF000000"/>
        <rFont val="Arial"/>
        <family val="2"/>
      </rPr>
      <t>Comores</t>
    </r>
  </si>
  <si>
    <r>
      <rPr>
        <sz val="10"/>
        <color rgb="FF000000"/>
        <rFont val="Arial"/>
        <family val="2"/>
      </rPr>
      <t>Congo</t>
    </r>
  </si>
  <si>
    <r>
      <rPr>
        <sz val="10"/>
        <color rgb="FF000000"/>
        <rFont val="Arial"/>
        <family val="2"/>
      </rPr>
      <t>Îles Cook</t>
    </r>
  </si>
  <si>
    <r>
      <rPr>
        <sz val="10"/>
        <color rgb="FF000000"/>
        <rFont val="Arial"/>
        <family val="2"/>
      </rPr>
      <t>Costa Rica</t>
    </r>
  </si>
  <si>
    <r>
      <rPr>
        <sz val="10"/>
        <color rgb="FF000000"/>
        <rFont val="Arial"/>
        <family val="2"/>
      </rPr>
      <t>Croatie</t>
    </r>
  </si>
  <si>
    <r>
      <rPr>
        <sz val="10"/>
        <color rgb="FF000000"/>
        <rFont val="Arial"/>
        <family val="2"/>
      </rPr>
      <t>Cuba</t>
    </r>
  </si>
  <si>
    <r>
      <rPr>
        <sz val="10"/>
        <color rgb="FF000000"/>
        <rFont val="Arial"/>
        <family val="2"/>
      </rPr>
      <t>Curaçao</t>
    </r>
  </si>
  <si>
    <r>
      <rPr>
        <sz val="10"/>
        <color rgb="FF000000"/>
        <rFont val="Arial"/>
        <family val="2"/>
      </rPr>
      <t>Chypre</t>
    </r>
  </si>
  <si>
    <r>
      <rPr>
        <sz val="10"/>
        <color rgb="FF000000"/>
        <rFont val="Arial"/>
        <family val="2"/>
      </rPr>
      <t>République tchèque</t>
    </r>
  </si>
  <si>
    <r>
      <rPr>
        <sz val="10"/>
        <color rgb="FF000000"/>
        <rFont val="Arial"/>
        <family val="2"/>
      </rPr>
      <t>République populaire démocratique de Corée</t>
    </r>
  </si>
  <si>
    <r>
      <rPr>
        <sz val="10"/>
        <color rgb="FF000000"/>
        <rFont val="Arial"/>
        <family val="2"/>
      </rPr>
      <t>République démocratique du Congo</t>
    </r>
  </si>
  <si>
    <r>
      <rPr>
        <sz val="10"/>
        <color rgb="FF000000"/>
        <rFont val="Arial"/>
        <family val="2"/>
      </rPr>
      <t>Danemark</t>
    </r>
  </si>
  <si>
    <r>
      <rPr>
        <sz val="10"/>
        <color rgb="FF000000"/>
        <rFont val="Arial"/>
        <family val="2"/>
      </rPr>
      <t>Djibouti</t>
    </r>
  </si>
  <si>
    <r>
      <rPr>
        <sz val="10"/>
        <color rgb="FF000000"/>
        <rFont val="Arial"/>
        <family val="2"/>
      </rPr>
      <t>Dominique</t>
    </r>
  </si>
  <si>
    <r>
      <rPr>
        <sz val="10"/>
        <color rgb="FF000000"/>
        <rFont val="Arial"/>
        <family val="2"/>
      </rPr>
      <t>République dominicaine</t>
    </r>
  </si>
  <si>
    <r>
      <rPr>
        <sz val="10"/>
        <color rgb="FF000000"/>
        <rFont val="Arial"/>
        <family val="2"/>
      </rPr>
      <t>Équateur</t>
    </r>
  </si>
  <si>
    <r>
      <rPr>
        <sz val="10"/>
        <color rgb="FF000000"/>
        <rFont val="Arial"/>
        <family val="2"/>
      </rPr>
      <t>Égypte</t>
    </r>
  </si>
  <si>
    <r>
      <rPr>
        <sz val="10"/>
        <color rgb="FF000000"/>
        <rFont val="Arial"/>
        <family val="2"/>
      </rPr>
      <t>El Salvador</t>
    </r>
  </si>
  <si>
    <r>
      <rPr>
        <sz val="10"/>
        <color rgb="FF000000"/>
        <rFont val="Arial"/>
        <family val="2"/>
      </rPr>
      <t>Guinée équatoriale</t>
    </r>
  </si>
  <si>
    <r>
      <rPr>
        <sz val="10"/>
        <color rgb="FF000000"/>
        <rFont val="Arial"/>
        <family val="2"/>
      </rPr>
      <t>Érythrée</t>
    </r>
  </si>
  <si>
    <r>
      <rPr>
        <sz val="10"/>
        <color rgb="FF000000"/>
        <rFont val="Arial"/>
        <family val="2"/>
      </rPr>
      <t>Estonie</t>
    </r>
  </si>
  <si>
    <r>
      <rPr>
        <sz val="10"/>
        <color rgb="FF000000"/>
        <rFont val="Arial"/>
        <family val="2"/>
      </rPr>
      <t>Éthiopie</t>
    </r>
  </si>
  <si>
    <r>
      <rPr>
        <sz val="10"/>
        <color rgb="FF000000"/>
        <rFont val="Arial"/>
        <family val="2"/>
      </rPr>
      <t>Îles Féroé</t>
    </r>
  </si>
  <si>
    <r>
      <rPr>
        <sz val="10"/>
        <color rgb="FF000000"/>
        <rFont val="Arial"/>
        <family val="2"/>
      </rPr>
      <t>Fidji</t>
    </r>
  </si>
  <si>
    <r>
      <rPr>
        <sz val="10"/>
        <color rgb="FF000000"/>
        <rFont val="Arial"/>
        <family val="2"/>
      </rPr>
      <t>Finlande</t>
    </r>
  </si>
  <si>
    <r>
      <rPr>
        <sz val="10"/>
        <color rgb="FF000000"/>
        <rFont val="Arial"/>
        <family val="2"/>
      </rPr>
      <t>France</t>
    </r>
  </si>
  <si>
    <r>
      <rPr>
        <sz val="10"/>
        <color rgb="FF000000"/>
        <rFont val="Arial"/>
        <family val="2"/>
      </rPr>
      <t>Guyane française</t>
    </r>
  </si>
  <si>
    <r>
      <rPr>
        <sz val="10"/>
        <color rgb="FF000000"/>
        <rFont val="Arial"/>
        <family val="2"/>
      </rPr>
      <t>Polynésie française</t>
    </r>
  </si>
  <si>
    <r>
      <rPr>
        <sz val="10"/>
        <color rgb="FF000000"/>
        <rFont val="Arial"/>
        <family val="2"/>
      </rPr>
      <t>Gabon</t>
    </r>
  </si>
  <si>
    <r>
      <rPr>
        <sz val="10"/>
        <color rgb="FF000000"/>
        <rFont val="Arial"/>
        <family val="2"/>
      </rPr>
      <t>Gambie</t>
    </r>
  </si>
  <si>
    <r>
      <rPr>
        <sz val="10"/>
        <color rgb="FF000000"/>
        <rFont val="Arial"/>
        <family val="2"/>
      </rPr>
      <t>Géorgie</t>
    </r>
  </si>
  <si>
    <r>
      <rPr>
        <sz val="10"/>
        <color rgb="FF000000"/>
        <rFont val="Arial"/>
        <family val="2"/>
      </rPr>
      <t>Allemagne</t>
    </r>
  </si>
  <si>
    <r>
      <rPr>
        <sz val="10"/>
        <color rgb="FF000000"/>
        <rFont val="Arial"/>
        <family val="2"/>
      </rPr>
      <t>Ghana</t>
    </r>
  </si>
  <si>
    <r>
      <rPr>
        <sz val="10"/>
        <color rgb="FF000000"/>
        <rFont val="Arial"/>
        <family val="2"/>
      </rPr>
      <t>Gibraltar</t>
    </r>
  </si>
  <si>
    <r>
      <rPr>
        <sz val="10"/>
        <color rgb="FF000000"/>
        <rFont val="Arial"/>
        <family val="2"/>
      </rPr>
      <t>Grèce</t>
    </r>
  </si>
  <si>
    <r>
      <rPr>
        <sz val="10"/>
        <color rgb="FF000000"/>
        <rFont val="Arial"/>
        <family val="2"/>
      </rPr>
      <t>Groenland</t>
    </r>
  </si>
  <si>
    <r>
      <rPr>
        <sz val="10"/>
        <color rgb="FF000000"/>
        <rFont val="Arial"/>
        <family val="2"/>
      </rPr>
      <t>Grenade</t>
    </r>
  </si>
  <si>
    <r>
      <rPr>
        <sz val="10"/>
        <color rgb="FF000000"/>
        <rFont val="Arial"/>
        <family val="2"/>
      </rPr>
      <t>Guadeloupe</t>
    </r>
  </si>
  <si>
    <r>
      <rPr>
        <sz val="10"/>
        <color rgb="FF000000"/>
        <rFont val="Arial"/>
        <family val="2"/>
      </rPr>
      <t>Guam</t>
    </r>
  </si>
  <si>
    <r>
      <rPr>
        <sz val="10"/>
        <color rgb="FF000000"/>
        <rFont val="Arial"/>
        <family val="2"/>
      </rPr>
      <t>Guatemala</t>
    </r>
  </si>
  <si>
    <r>
      <rPr>
        <sz val="10"/>
        <color rgb="FF000000"/>
        <rFont val="Arial"/>
        <family val="2"/>
      </rPr>
      <t>Guernesey</t>
    </r>
  </si>
  <si>
    <r>
      <rPr>
        <sz val="10"/>
        <color rgb="FF000000"/>
        <rFont val="Arial"/>
        <family val="2"/>
      </rPr>
      <t>Guinée</t>
    </r>
  </si>
  <si>
    <r>
      <rPr>
        <sz val="10"/>
        <color rgb="FF000000"/>
        <rFont val="Arial"/>
        <family val="2"/>
      </rPr>
      <t>Guinée-Bissau</t>
    </r>
  </si>
  <si>
    <r>
      <rPr>
        <sz val="10"/>
        <color rgb="FF000000"/>
        <rFont val="Arial"/>
        <family val="2"/>
      </rPr>
      <t>Guyana</t>
    </r>
  </si>
  <si>
    <r>
      <rPr>
        <sz val="10"/>
        <color rgb="FF000000"/>
        <rFont val="Arial"/>
        <family val="2"/>
      </rPr>
      <t>Haïti</t>
    </r>
  </si>
  <si>
    <r>
      <rPr>
        <sz val="10"/>
        <color rgb="FF000000"/>
        <rFont val="Arial"/>
        <family val="2"/>
      </rPr>
      <t>Saint-Siège</t>
    </r>
  </si>
  <si>
    <r>
      <rPr>
        <sz val="10"/>
        <color rgb="FF000000"/>
        <rFont val="Arial"/>
        <family val="2"/>
      </rPr>
      <t>Honduras</t>
    </r>
  </si>
  <si>
    <r>
      <rPr>
        <sz val="10"/>
        <color rgb="FF000000"/>
        <rFont val="Arial"/>
        <family val="2"/>
      </rPr>
      <t>Hongrie</t>
    </r>
  </si>
  <si>
    <r>
      <rPr>
        <sz val="10"/>
        <color rgb="FF000000"/>
        <rFont val="Arial"/>
        <family val="2"/>
      </rPr>
      <t>Islande</t>
    </r>
  </si>
  <si>
    <r>
      <rPr>
        <sz val="10"/>
        <color rgb="FF000000"/>
        <rFont val="Arial"/>
        <family val="2"/>
      </rPr>
      <t>Inde</t>
    </r>
  </si>
  <si>
    <r>
      <rPr>
        <sz val="10"/>
        <color rgb="FF000000"/>
        <rFont val="Arial"/>
        <family val="2"/>
      </rPr>
      <t>Indonésie</t>
    </r>
  </si>
  <si>
    <r>
      <rPr>
        <sz val="10"/>
        <color rgb="FF000000"/>
        <rFont val="Arial"/>
        <family val="2"/>
      </rPr>
      <t>Iran (République islamique d’)</t>
    </r>
  </si>
  <si>
    <r>
      <rPr>
        <sz val="10"/>
        <color rgb="FF000000"/>
        <rFont val="Arial"/>
        <family val="2"/>
      </rPr>
      <t>Irlande</t>
    </r>
  </si>
  <si>
    <r>
      <rPr>
        <sz val="10"/>
        <color rgb="FF000000"/>
        <rFont val="Arial"/>
        <family val="2"/>
      </rPr>
      <t>Île de Man</t>
    </r>
  </si>
  <si>
    <r>
      <rPr>
        <sz val="10"/>
        <color rgb="FF000000"/>
        <rFont val="Arial"/>
        <family val="2"/>
      </rPr>
      <t>Israël</t>
    </r>
  </si>
  <si>
    <r>
      <rPr>
        <sz val="10"/>
        <color rgb="FF000000"/>
        <rFont val="Arial"/>
        <family val="2"/>
      </rPr>
      <t>Italie</t>
    </r>
  </si>
  <si>
    <r>
      <rPr>
        <sz val="10"/>
        <color rgb="FF000000"/>
        <rFont val="Arial"/>
        <family val="2"/>
      </rPr>
      <t>Jamaïque</t>
    </r>
  </si>
  <si>
    <r>
      <rPr>
        <sz val="10"/>
        <color rgb="FF000000"/>
        <rFont val="Arial"/>
        <family val="2"/>
      </rPr>
      <t>Japon</t>
    </r>
  </si>
  <si>
    <r>
      <rPr>
        <sz val="10"/>
        <color rgb="FF000000"/>
        <rFont val="Arial"/>
        <family val="2"/>
      </rPr>
      <t>Jersey</t>
    </r>
  </si>
  <si>
    <r>
      <rPr>
        <sz val="10"/>
        <color rgb="FF000000"/>
        <rFont val="Arial"/>
        <family val="2"/>
      </rPr>
      <t>Kazakhstan</t>
    </r>
  </si>
  <si>
    <r>
      <rPr>
        <sz val="10"/>
        <color rgb="FF000000"/>
        <rFont val="Arial"/>
        <family val="2"/>
      </rPr>
      <t>Kenya</t>
    </r>
  </si>
  <si>
    <r>
      <rPr>
        <sz val="10"/>
        <color rgb="FF000000"/>
        <rFont val="Arial"/>
        <family val="2"/>
      </rPr>
      <t>Kiribati</t>
    </r>
  </si>
  <si>
    <r>
      <rPr>
        <sz val="10"/>
        <color rgb="FF000000"/>
        <rFont val="Arial"/>
        <family val="2"/>
      </rPr>
      <t>Koweït</t>
    </r>
  </si>
  <si>
    <r>
      <rPr>
        <sz val="10"/>
        <color rgb="FF000000"/>
        <rFont val="Arial"/>
        <family val="2"/>
      </rPr>
      <t>Kirghizistan</t>
    </r>
  </si>
  <si>
    <r>
      <rPr>
        <sz val="10"/>
        <color rgb="FF000000"/>
        <rFont val="Arial"/>
        <family val="2"/>
      </rPr>
      <t>République démocratique populaire lao</t>
    </r>
  </si>
  <si>
    <r>
      <rPr>
        <sz val="10"/>
        <color rgb="FF000000"/>
        <rFont val="Arial"/>
        <family val="2"/>
      </rPr>
      <t>Lettonie</t>
    </r>
  </si>
  <si>
    <r>
      <rPr>
        <sz val="10"/>
        <color rgb="FF000000"/>
        <rFont val="Arial"/>
        <family val="2"/>
      </rPr>
      <t>Liban</t>
    </r>
  </si>
  <si>
    <r>
      <rPr>
        <sz val="10"/>
        <color rgb="FF000000"/>
        <rFont val="Arial"/>
        <family val="2"/>
      </rPr>
      <t>Lesotho</t>
    </r>
  </si>
  <si>
    <r>
      <rPr>
        <sz val="10"/>
        <color rgb="FF000000"/>
        <rFont val="Arial"/>
        <family val="2"/>
      </rPr>
      <t>Libéria</t>
    </r>
  </si>
  <si>
    <r>
      <rPr>
        <sz val="10"/>
        <color rgb="FF000000"/>
        <rFont val="Arial"/>
        <family val="2"/>
      </rPr>
      <t>Libye</t>
    </r>
  </si>
  <si>
    <r>
      <rPr>
        <sz val="10"/>
        <color rgb="FF000000"/>
        <rFont val="Arial"/>
        <family val="2"/>
      </rPr>
      <t>Liechtenstein</t>
    </r>
  </si>
  <si>
    <r>
      <rPr>
        <sz val="10"/>
        <color rgb="FF000000"/>
        <rFont val="Arial"/>
        <family val="2"/>
      </rPr>
      <t>Lituanie</t>
    </r>
  </si>
  <si>
    <r>
      <rPr>
        <sz val="10"/>
        <color rgb="FF000000"/>
        <rFont val="Arial"/>
        <family val="2"/>
      </rPr>
      <t>Luxembourg</t>
    </r>
  </si>
  <si>
    <r>
      <rPr>
        <sz val="10"/>
        <color rgb="FF000000"/>
        <rFont val="Arial"/>
        <family val="2"/>
      </rPr>
      <t>Madagascar</t>
    </r>
  </si>
  <si>
    <r>
      <rPr>
        <sz val="10"/>
        <color rgb="FF000000"/>
        <rFont val="Arial"/>
        <family val="2"/>
      </rPr>
      <t>Malawi</t>
    </r>
  </si>
  <si>
    <r>
      <rPr>
        <sz val="10"/>
        <color rgb="FF000000"/>
        <rFont val="Arial"/>
        <family val="2"/>
      </rPr>
      <t>Malaisie</t>
    </r>
  </si>
  <si>
    <r>
      <rPr>
        <sz val="10"/>
        <color rgb="FF000000"/>
        <rFont val="Arial"/>
        <family val="2"/>
      </rPr>
      <t>Maldives</t>
    </r>
  </si>
  <si>
    <r>
      <rPr>
        <sz val="10"/>
        <color rgb="FF000000"/>
        <rFont val="Arial"/>
        <family val="2"/>
      </rPr>
      <t>Mali</t>
    </r>
  </si>
  <si>
    <r>
      <rPr>
        <sz val="10"/>
        <color rgb="FF000000"/>
        <rFont val="Arial"/>
        <family val="2"/>
      </rPr>
      <t>Malte</t>
    </r>
  </si>
  <si>
    <r>
      <rPr>
        <sz val="10"/>
        <color rgb="FF000000"/>
        <rFont val="Arial"/>
        <family val="2"/>
      </rPr>
      <t>Îles Marshall</t>
    </r>
  </si>
  <si>
    <r>
      <rPr>
        <sz val="10"/>
        <color rgb="FF000000"/>
        <rFont val="Arial"/>
        <family val="2"/>
      </rPr>
      <t>Martinique</t>
    </r>
  </si>
  <si>
    <r>
      <rPr>
        <sz val="10"/>
        <color rgb="FF000000"/>
        <rFont val="Arial"/>
        <family val="2"/>
      </rPr>
      <t>Mauritanie</t>
    </r>
  </si>
  <si>
    <r>
      <rPr>
        <sz val="10"/>
        <color rgb="FF000000"/>
        <rFont val="Arial"/>
        <family val="2"/>
      </rPr>
      <t>Maurice</t>
    </r>
  </si>
  <si>
    <r>
      <rPr>
        <sz val="10"/>
        <color rgb="FF000000"/>
        <rFont val="Arial"/>
        <family val="2"/>
      </rPr>
      <t>Mayotte</t>
    </r>
  </si>
  <si>
    <r>
      <rPr>
        <sz val="10"/>
        <color rgb="FF000000"/>
        <rFont val="Arial"/>
        <family val="2"/>
      </rPr>
      <t>Mexique</t>
    </r>
  </si>
  <si>
    <r>
      <rPr>
        <sz val="10"/>
        <color rgb="FF000000"/>
        <rFont val="Arial"/>
        <family val="2"/>
      </rPr>
      <t>Micronésie (États fédérés de)</t>
    </r>
  </si>
  <si>
    <r>
      <rPr>
        <sz val="10"/>
        <color rgb="FF000000"/>
        <rFont val="Arial"/>
        <family val="2"/>
      </rPr>
      <t>Monaco</t>
    </r>
  </si>
  <si>
    <r>
      <rPr>
        <sz val="10"/>
        <color rgb="FF000000"/>
        <rFont val="Arial"/>
        <family val="2"/>
      </rPr>
      <t>Mongolie</t>
    </r>
  </si>
  <si>
    <r>
      <rPr>
        <sz val="10"/>
        <color rgb="FF000000"/>
        <rFont val="Arial"/>
        <family val="2"/>
      </rPr>
      <t>Monténégro</t>
    </r>
  </si>
  <si>
    <r>
      <rPr>
        <sz val="10"/>
        <color rgb="FF000000"/>
        <rFont val="Arial"/>
        <family val="2"/>
      </rPr>
      <t>Montserrat</t>
    </r>
  </si>
  <si>
    <r>
      <rPr>
        <sz val="10"/>
        <color rgb="FF000000"/>
        <rFont val="Arial"/>
        <family val="2"/>
      </rPr>
      <t>Maroc</t>
    </r>
  </si>
  <si>
    <r>
      <rPr>
        <sz val="10"/>
        <color rgb="FF000000"/>
        <rFont val="Arial"/>
        <family val="2"/>
      </rPr>
      <t>Mozambique</t>
    </r>
  </si>
  <si>
    <r>
      <rPr>
        <sz val="10"/>
        <color rgb="FF000000"/>
        <rFont val="Arial"/>
        <family val="2"/>
      </rPr>
      <t>Myanmar</t>
    </r>
  </si>
  <si>
    <r>
      <rPr>
        <sz val="10"/>
        <color rgb="FF000000"/>
        <rFont val="Arial"/>
        <family val="2"/>
      </rPr>
      <t>Namibie</t>
    </r>
  </si>
  <si>
    <r>
      <rPr>
        <sz val="10"/>
        <color rgb="FF000000"/>
        <rFont val="Arial"/>
        <family val="2"/>
      </rPr>
      <t>Nauru</t>
    </r>
  </si>
  <si>
    <r>
      <rPr>
        <sz val="10"/>
        <color rgb="FF000000"/>
        <rFont val="Arial"/>
        <family val="2"/>
      </rPr>
      <t>Népal</t>
    </r>
  </si>
  <si>
    <r>
      <rPr>
        <sz val="10"/>
        <color rgb="FF000000"/>
        <rFont val="Arial"/>
        <family val="2"/>
      </rPr>
      <t>Pays-Bas</t>
    </r>
  </si>
  <si>
    <r>
      <rPr>
        <sz val="10"/>
        <color rgb="FF000000"/>
        <rFont val="Arial"/>
        <family val="2"/>
      </rPr>
      <t>Nouvelle-Calédonie</t>
    </r>
  </si>
  <si>
    <r>
      <rPr>
        <sz val="10"/>
        <color rgb="FF000000"/>
        <rFont val="Arial"/>
        <family val="2"/>
      </rPr>
      <t>Nouvelle-Zélande</t>
    </r>
  </si>
  <si>
    <r>
      <rPr>
        <sz val="10"/>
        <color rgb="FF000000"/>
        <rFont val="Arial"/>
        <family val="2"/>
      </rPr>
      <t>Nicaragua</t>
    </r>
  </si>
  <si>
    <r>
      <rPr>
        <sz val="10"/>
        <color rgb="FF000000"/>
        <rFont val="Arial"/>
        <family val="2"/>
      </rPr>
      <t>Niger</t>
    </r>
  </si>
  <si>
    <r>
      <rPr>
        <sz val="10"/>
        <color rgb="FF000000"/>
        <rFont val="Arial"/>
        <family val="2"/>
      </rPr>
      <t>Nigeria</t>
    </r>
  </si>
  <si>
    <r>
      <rPr>
        <sz val="10"/>
        <color rgb="FF000000"/>
        <rFont val="Arial"/>
        <family val="2"/>
      </rPr>
      <t>Nioué</t>
    </r>
  </si>
  <si>
    <r>
      <rPr>
        <sz val="10"/>
        <color rgb="FF000000"/>
        <rFont val="Arial"/>
        <family val="2"/>
      </rPr>
      <t>Île Norfolk</t>
    </r>
  </si>
  <si>
    <r>
      <rPr>
        <sz val="10"/>
        <color rgb="FF000000"/>
        <rFont val="Arial"/>
        <family val="2"/>
      </rPr>
      <t>Îles Mariannes du Nord</t>
    </r>
  </si>
  <si>
    <r>
      <rPr>
        <sz val="10"/>
        <color rgb="FF000000"/>
        <rFont val="Arial"/>
        <family val="2"/>
      </rPr>
      <t>Norvège</t>
    </r>
  </si>
  <si>
    <r>
      <rPr>
        <sz val="10"/>
        <color rgb="FF000000"/>
        <rFont val="Arial"/>
        <family val="2"/>
      </rPr>
      <t>Oman</t>
    </r>
  </si>
  <si>
    <r>
      <rPr>
        <sz val="10"/>
        <color rgb="FF000000"/>
        <rFont val="Arial"/>
        <family val="2"/>
      </rPr>
      <t>Pakistan</t>
    </r>
  </si>
  <si>
    <r>
      <rPr>
        <sz val="10"/>
        <color rgb="FF000000"/>
        <rFont val="Arial"/>
        <family val="2"/>
      </rPr>
      <t>Palaos</t>
    </r>
  </si>
  <si>
    <r>
      <rPr>
        <sz val="10"/>
        <color rgb="FF000000"/>
        <rFont val="Arial"/>
        <family val="2"/>
      </rPr>
      <t>Panama</t>
    </r>
  </si>
  <si>
    <r>
      <rPr>
        <sz val="10"/>
        <color rgb="FF000000"/>
        <rFont val="Arial"/>
        <family val="2"/>
      </rPr>
      <t>Papouasie-Nouvelle-Guinée</t>
    </r>
  </si>
  <si>
    <r>
      <rPr>
        <sz val="10"/>
        <color rgb="FF000000"/>
        <rFont val="Arial"/>
        <family val="2"/>
      </rPr>
      <t>Paraguay</t>
    </r>
  </si>
  <si>
    <r>
      <rPr>
        <sz val="10"/>
        <color rgb="FF000000"/>
        <rFont val="Arial"/>
        <family val="2"/>
      </rPr>
      <t>Pérou</t>
    </r>
  </si>
  <si>
    <r>
      <rPr>
        <sz val="10"/>
        <color rgb="FF000000"/>
        <rFont val="Arial"/>
        <family val="2"/>
      </rPr>
      <t>Philippines</t>
    </r>
  </si>
  <si>
    <r>
      <rPr>
        <sz val="10"/>
        <color rgb="FF000000"/>
        <rFont val="Arial"/>
        <family val="2"/>
      </rPr>
      <t>Pitcairn</t>
    </r>
  </si>
  <si>
    <r>
      <rPr>
        <sz val="10"/>
        <color rgb="FF000000"/>
        <rFont val="Arial"/>
        <family val="2"/>
      </rPr>
      <t>Pologne</t>
    </r>
  </si>
  <si>
    <r>
      <rPr>
        <sz val="10"/>
        <color rgb="FF000000"/>
        <rFont val="Arial"/>
        <family val="2"/>
      </rPr>
      <t>Portugal</t>
    </r>
  </si>
  <si>
    <r>
      <rPr>
        <sz val="10"/>
        <color rgb="FF000000"/>
        <rFont val="Arial"/>
        <family val="2"/>
      </rPr>
      <t>Porto Rico</t>
    </r>
  </si>
  <si>
    <r>
      <rPr>
        <sz val="10"/>
        <color rgb="FF000000"/>
        <rFont val="Arial"/>
        <family val="2"/>
      </rPr>
      <t>Qatar</t>
    </r>
  </si>
  <si>
    <r>
      <rPr>
        <sz val="10"/>
        <color rgb="FF000000"/>
        <rFont val="Arial"/>
        <family val="2"/>
      </rPr>
      <t>République de Corée</t>
    </r>
  </si>
  <si>
    <r>
      <rPr>
        <sz val="10"/>
        <color rgb="FF000000"/>
        <rFont val="Arial"/>
        <family val="2"/>
      </rPr>
      <t>République de Moldova</t>
    </r>
  </si>
  <si>
    <r>
      <rPr>
        <sz val="10"/>
        <color rgb="FF000000"/>
        <rFont val="Arial"/>
        <family val="2"/>
      </rPr>
      <t>Réunion</t>
    </r>
  </si>
  <si>
    <r>
      <rPr>
        <sz val="10"/>
        <color rgb="FF000000"/>
        <rFont val="Arial"/>
        <family val="2"/>
      </rPr>
      <t>Roumanie</t>
    </r>
  </si>
  <si>
    <r>
      <rPr>
        <sz val="10"/>
        <color rgb="FF000000"/>
        <rFont val="Arial"/>
        <family val="2"/>
      </rPr>
      <t>Fédération de Russie</t>
    </r>
  </si>
  <si>
    <r>
      <rPr>
        <sz val="10"/>
        <color rgb="FF000000"/>
        <rFont val="Arial"/>
        <family val="2"/>
      </rPr>
      <t>Rwanda</t>
    </r>
  </si>
  <si>
    <r>
      <rPr>
        <sz val="10"/>
        <color rgb="FF000000"/>
        <rFont val="Arial"/>
        <family val="2"/>
      </rPr>
      <t>Sainte-Hélène</t>
    </r>
  </si>
  <si>
    <r>
      <rPr>
        <sz val="10"/>
        <color rgb="FF000000"/>
        <rFont val="Arial"/>
        <family val="2"/>
      </rPr>
      <t>Saint-Kitts-et-Nevis</t>
    </r>
  </si>
  <si>
    <r>
      <rPr>
        <sz val="10"/>
        <color rgb="FF000000"/>
        <rFont val="Arial"/>
        <family val="2"/>
      </rPr>
      <t>Sainte-Lucie</t>
    </r>
  </si>
  <si>
    <r>
      <rPr>
        <sz val="10"/>
        <color rgb="FF000000"/>
        <rFont val="Arial"/>
        <family val="2"/>
      </rPr>
      <t>Saint-Martin (partie française)</t>
    </r>
  </si>
  <si>
    <r>
      <rPr>
        <sz val="10"/>
        <color rgb="FF000000"/>
        <rFont val="Arial"/>
        <family val="2"/>
      </rPr>
      <t>Saint-Pierre-et-Miquelon</t>
    </r>
  </si>
  <si>
    <r>
      <rPr>
        <sz val="10"/>
        <color rgb="FF000000"/>
        <rFont val="Arial"/>
        <family val="2"/>
      </rPr>
      <t>Saint-Vincent-et-les Grenadines</t>
    </r>
  </si>
  <si>
    <r>
      <rPr>
        <sz val="10"/>
        <color rgb="FF000000"/>
        <rFont val="Arial"/>
        <family val="2"/>
      </rPr>
      <t>Samoa</t>
    </r>
  </si>
  <si>
    <r>
      <rPr>
        <sz val="10"/>
        <color rgb="FF000000"/>
        <rFont val="Arial"/>
        <family val="2"/>
      </rPr>
      <t>Saint-Marin</t>
    </r>
  </si>
  <si>
    <r>
      <rPr>
        <sz val="10"/>
        <color rgb="FF000000"/>
        <rFont val="Arial"/>
        <family val="2"/>
      </rPr>
      <t>Sao Tomé-et-Principe</t>
    </r>
  </si>
  <si>
    <r>
      <rPr>
        <sz val="10"/>
        <color rgb="FF000000"/>
        <rFont val="Arial"/>
        <family val="2"/>
      </rPr>
      <t>Sercq</t>
    </r>
  </si>
  <si>
    <r>
      <rPr>
        <sz val="10"/>
        <color rgb="FF000000"/>
        <rFont val="Arial"/>
        <family val="2"/>
      </rPr>
      <t>Arabie saoudite</t>
    </r>
  </si>
  <si>
    <r>
      <rPr>
        <sz val="10"/>
        <color rgb="FF000000"/>
        <rFont val="Arial"/>
        <family val="2"/>
      </rPr>
      <t>Sénégal</t>
    </r>
  </si>
  <si>
    <r>
      <rPr>
        <sz val="10"/>
        <color rgb="FF000000"/>
        <rFont val="Arial"/>
        <family val="2"/>
      </rPr>
      <t>Serbie</t>
    </r>
  </si>
  <si>
    <r>
      <rPr>
        <sz val="10"/>
        <color rgb="FF000000"/>
        <rFont val="Arial"/>
        <family val="2"/>
      </rPr>
      <t>Seychelles</t>
    </r>
  </si>
  <si>
    <r>
      <rPr>
        <sz val="10"/>
        <color rgb="FF000000"/>
        <rFont val="Arial"/>
        <family val="2"/>
      </rPr>
      <t>Sierra Leone</t>
    </r>
  </si>
  <si>
    <r>
      <rPr>
        <sz val="10"/>
        <color rgb="FF000000"/>
        <rFont val="Arial"/>
        <family val="2"/>
      </rPr>
      <t>Singapour</t>
    </r>
  </si>
  <si>
    <r>
      <rPr>
        <sz val="10"/>
        <color rgb="FF000000"/>
        <rFont val="Arial"/>
        <family val="2"/>
      </rPr>
      <t>Saint-Martin (partie néerlandaise)</t>
    </r>
  </si>
  <si>
    <r>
      <rPr>
        <sz val="10"/>
        <color rgb="FF000000"/>
        <rFont val="Arial"/>
        <family val="2"/>
      </rPr>
      <t>Slovaquie</t>
    </r>
  </si>
  <si>
    <r>
      <rPr>
        <sz val="10"/>
        <color rgb="FF000000"/>
        <rFont val="Arial"/>
        <family val="2"/>
      </rPr>
      <t>Slovénie</t>
    </r>
  </si>
  <si>
    <r>
      <rPr>
        <sz val="10"/>
        <color rgb="FF000000"/>
        <rFont val="Arial"/>
        <family val="2"/>
      </rPr>
      <t>Îles Salomon</t>
    </r>
  </si>
  <si>
    <r>
      <rPr>
        <sz val="10"/>
        <color rgb="FF000000"/>
        <rFont val="Arial"/>
        <family val="2"/>
      </rPr>
      <t>Somalie</t>
    </r>
  </si>
  <si>
    <r>
      <rPr>
        <sz val="10"/>
        <color rgb="FF000000"/>
        <rFont val="Arial"/>
        <family val="2"/>
      </rPr>
      <t>Afrique du Sud</t>
    </r>
  </si>
  <si>
    <r>
      <rPr>
        <sz val="10"/>
        <color rgb="FF000000"/>
        <rFont val="Arial"/>
        <family val="2"/>
      </rPr>
      <t>Soudan du Sud</t>
    </r>
  </si>
  <si>
    <r>
      <rPr>
        <sz val="10"/>
        <color rgb="FF000000"/>
        <rFont val="Arial"/>
        <family val="2"/>
      </rPr>
      <t>Espagne</t>
    </r>
  </si>
  <si>
    <r>
      <rPr>
        <sz val="10"/>
        <color rgb="FF000000"/>
        <rFont val="Arial"/>
        <family val="2"/>
      </rPr>
      <t>Sri Lanka</t>
    </r>
  </si>
  <si>
    <r>
      <rPr>
        <sz val="10"/>
        <color rgb="FF000000"/>
        <rFont val="Arial"/>
        <family val="2"/>
      </rPr>
      <t>Soudan</t>
    </r>
  </si>
  <si>
    <r>
      <rPr>
        <sz val="10"/>
        <color rgb="FF000000"/>
        <rFont val="Arial"/>
        <family val="2"/>
      </rPr>
      <t>Suriname</t>
    </r>
  </si>
  <si>
    <r>
      <rPr>
        <sz val="10"/>
        <color rgb="FF000000"/>
        <rFont val="Arial"/>
        <family val="2"/>
      </rPr>
      <t>Îles Svalbard-et-Jan Mayen</t>
    </r>
  </si>
  <si>
    <r>
      <rPr>
        <sz val="10"/>
        <color rgb="FF000000"/>
        <rFont val="Arial"/>
        <family val="2"/>
      </rPr>
      <t>Swaziland</t>
    </r>
  </si>
  <si>
    <r>
      <rPr>
        <sz val="10"/>
        <color rgb="FF000000"/>
        <rFont val="Arial"/>
        <family val="2"/>
      </rPr>
      <t>Suède</t>
    </r>
  </si>
  <si>
    <r>
      <rPr>
        <sz val="10"/>
        <color rgb="FF000000"/>
        <rFont val="Arial"/>
        <family val="2"/>
      </rPr>
      <t>Suisse</t>
    </r>
  </si>
  <si>
    <r>
      <rPr>
        <sz val="10"/>
        <color rgb="FF000000"/>
        <rFont val="Arial"/>
        <family val="2"/>
      </rPr>
      <t>Tadjikistan</t>
    </r>
  </si>
  <si>
    <r>
      <rPr>
        <sz val="10"/>
        <color rgb="FF000000"/>
        <rFont val="Arial"/>
        <family val="2"/>
      </rPr>
      <t>Thaïlande</t>
    </r>
  </si>
  <si>
    <r>
      <rPr>
        <sz val="10"/>
        <color rgb="FF000000"/>
        <rFont val="Arial"/>
        <family val="2"/>
      </rPr>
      <t>Timor-Leste</t>
    </r>
  </si>
  <si>
    <r>
      <rPr>
        <sz val="10"/>
        <color rgb="FF000000"/>
        <rFont val="Arial"/>
        <family val="2"/>
      </rPr>
      <t>Togo</t>
    </r>
  </si>
  <si>
    <r>
      <rPr>
        <sz val="10"/>
        <color rgb="FF000000"/>
        <rFont val="Arial"/>
        <family val="2"/>
      </rPr>
      <t>Tokélaou</t>
    </r>
  </si>
  <si>
    <r>
      <rPr>
        <sz val="10"/>
        <color rgb="FF000000"/>
        <rFont val="Arial"/>
        <family val="2"/>
      </rPr>
      <t>Tonga</t>
    </r>
  </si>
  <si>
    <r>
      <rPr>
        <sz val="10"/>
        <color rgb="FF000000"/>
        <rFont val="Arial"/>
        <family val="2"/>
      </rPr>
      <t>Trinité-et-Tobago</t>
    </r>
  </si>
  <si>
    <r>
      <rPr>
        <sz val="10"/>
        <color rgb="FF000000"/>
        <rFont val="Arial"/>
        <family val="2"/>
      </rPr>
      <t>Tunisie</t>
    </r>
  </si>
  <si>
    <r>
      <rPr>
        <sz val="10"/>
        <color rgb="FF000000"/>
        <rFont val="Arial"/>
        <family val="2"/>
      </rPr>
      <t>Turkménistan</t>
    </r>
  </si>
  <si>
    <r>
      <rPr>
        <sz val="10"/>
        <color rgb="FF000000"/>
        <rFont val="Arial"/>
        <family val="2"/>
      </rPr>
      <t>Îles Turques-et-Caïques</t>
    </r>
  </si>
  <si>
    <r>
      <rPr>
        <sz val="10"/>
        <color rgb="FF000000"/>
        <rFont val="Arial"/>
        <family val="2"/>
      </rPr>
      <t>Tuvalu</t>
    </r>
  </si>
  <si>
    <r>
      <rPr>
        <sz val="10"/>
        <color rgb="FF000000"/>
        <rFont val="Arial"/>
        <family val="2"/>
      </rPr>
      <t>Ouganda</t>
    </r>
  </si>
  <si>
    <r>
      <rPr>
        <sz val="10"/>
        <color rgb="FF000000"/>
        <rFont val="Arial"/>
        <family val="2"/>
      </rPr>
      <t>Ukraine</t>
    </r>
  </si>
  <si>
    <r>
      <rPr>
        <sz val="10"/>
        <color rgb="FF000000"/>
        <rFont val="Arial"/>
        <family val="2"/>
      </rPr>
      <t>Émirats arabes unis</t>
    </r>
  </si>
  <si>
    <r>
      <rPr>
        <sz val="10"/>
        <color rgb="FF000000"/>
        <rFont val="Arial"/>
        <family val="2"/>
      </rPr>
      <t>Royaume-Uni de Grande-Bretagne et d’Irlande du Nord</t>
    </r>
  </si>
  <si>
    <r>
      <rPr>
        <sz val="10"/>
        <color rgb="FF000000"/>
        <rFont val="Arial"/>
        <family val="2"/>
      </rPr>
      <t>États-Unis d’Amérique</t>
    </r>
  </si>
  <si>
    <r>
      <rPr>
        <sz val="10"/>
        <color rgb="FF000000"/>
        <rFont val="Arial"/>
        <family val="2"/>
      </rPr>
      <t>Îles Vierges américaines</t>
    </r>
  </si>
  <si>
    <r>
      <rPr>
        <sz val="10"/>
        <color rgb="FF000000"/>
        <rFont val="Arial"/>
        <family val="2"/>
      </rPr>
      <t>Uruguay</t>
    </r>
  </si>
  <si>
    <r>
      <rPr>
        <sz val="10"/>
        <color rgb="FF000000"/>
        <rFont val="Arial"/>
        <family val="2"/>
      </rPr>
      <t>Ouzbékistan</t>
    </r>
  </si>
  <si>
    <r>
      <rPr>
        <sz val="10"/>
        <color rgb="FF000000"/>
        <rFont val="Arial"/>
        <family val="2"/>
      </rPr>
      <t>Vanuatu</t>
    </r>
  </si>
  <si>
    <r>
      <rPr>
        <sz val="10"/>
        <color rgb="FF000000"/>
        <rFont val="Arial"/>
        <family val="2"/>
      </rPr>
      <t>Venezuela (République bolivarienne du)</t>
    </r>
  </si>
  <si>
    <r>
      <rPr>
        <sz val="10"/>
        <color rgb="FF000000"/>
        <rFont val="Arial"/>
        <family val="2"/>
      </rPr>
      <t>Viet Nam</t>
    </r>
  </si>
  <si>
    <r>
      <rPr>
        <sz val="10"/>
        <color rgb="FF000000"/>
        <rFont val="Arial"/>
        <family val="2"/>
      </rPr>
      <t>Îles Wallis-et-Futuna</t>
    </r>
  </si>
  <si>
    <r>
      <rPr>
        <sz val="10"/>
        <color rgb="FF000000"/>
        <rFont val="Arial"/>
        <family val="2"/>
      </rPr>
      <t>Sahara occidental</t>
    </r>
  </si>
  <si>
    <r>
      <rPr>
        <sz val="10"/>
        <color rgb="FF000000"/>
        <rFont val="Arial"/>
        <family val="2"/>
      </rPr>
      <t>Zambie</t>
    </r>
  </si>
  <si>
    <r>
      <rPr>
        <sz val="10"/>
        <color rgb="FF000000"/>
        <rFont val="Arial"/>
        <family val="2"/>
      </rPr>
      <t>Zimbabwe</t>
    </r>
  </si>
  <si>
    <r>
      <t xml:space="preserve">Australie &amp; Nouvelle-Zélande </t>
    </r>
    <r>
      <rPr>
        <sz val="10"/>
        <color theme="1"/>
        <rFont val="Arial"/>
        <family val="2"/>
      </rPr>
      <t xml:space="preserve">
</t>
    </r>
    <r>
      <rPr>
        <b/>
        <sz val="10"/>
        <color theme="1"/>
        <rFont val="Arial"/>
        <family val="2"/>
      </rPr>
      <t xml:space="preserve"> </t>
    </r>
  </si>
  <si>
    <t>[sélectionner une région / un pays]</t>
  </si>
  <si>
    <t>Partie B : Détermination du classement (information supplémentaire dans le cas d’appels à concurrence avec un nombre limité de candidats)</t>
  </si>
  <si>
    <t xml:space="preserve">III. Pondération des critères </t>
  </si>
  <si>
    <t>Motifs d’exclusion facultatifs conformément à l’art. 124, par. 1 de la loi GWB</t>
  </si>
  <si>
    <t>Motifs d’exclusion facultatifs conformément à l’art. 124, par. 2 de la loi GWB</t>
  </si>
  <si>
    <t>Motifs d’exclusion obligatoires conformément à l’art. 123 de la loi GWB</t>
  </si>
  <si>
    <t>Nombre moyen de salarié·e·s (employé·e·s et cadres de direction) sur les trois dernières années civiles :</t>
  </si>
  <si>
    <t>Pour les candidatures / soumissions d’offres collectives : déclaration de candidature / soumission d’offre collective</t>
  </si>
  <si>
    <t>3. Expérience de la coopération au développement</t>
  </si>
  <si>
    <t>Expérience de la coopération au développement (au moins 50 % de financement par l’APD)</t>
  </si>
  <si>
    <t>Je certifie avoir effectué la présente évaluation en toute indépendance et en mon âme et conscience.</t>
  </si>
  <si>
    <t>Schéma d’évaluation de l’aptitude des candidats/soumissionnaires (toutes procédures)</t>
  </si>
  <si>
    <t>I. Évaluation de l’aptitude commerciale</t>
  </si>
  <si>
    <t>II. Évaluation de l’aptitude technique</t>
  </si>
  <si>
    <t>L’évaluation de l’aptitude technique est effectuée uniquement sur la base de projets de référence d’un volume minimum de :</t>
  </si>
  <si>
    <t>Nombre minimum de salarié·e·s</t>
  </si>
  <si>
    <t>1 - 2 millions</t>
  </si>
  <si>
    <t>0 - 0,5 million</t>
  </si>
  <si>
    <t>0,5 - 1 million</t>
  </si>
  <si>
    <t>B.3 Expérience de la coopération au développement</t>
  </si>
  <si>
    <t>Îles Falkland (Malouines)</t>
  </si>
  <si>
    <t>République Unie de Tanzanie</t>
  </si>
  <si>
    <t>Chiffre d’affaires annuel moyen des trois derniers exercices (pour les appels d’offres lancés dans les six mois suivant la fin du dernier exercice commercial, il est possible de prendre en compte le quatrième avant-dernier exercice) :</t>
  </si>
  <si>
    <t>Cabo Verde</t>
  </si>
  <si>
    <t>Intitulé du projet :</t>
  </si>
  <si>
    <t>Objet de l’appel 
d’offres (prestation) :</t>
  </si>
  <si>
    <t>Nombre minimum</t>
  </si>
  <si>
    <t>éligible</t>
  </si>
  <si>
    <t>non éligible</t>
  </si>
  <si>
    <t>Date, prénom et nom complets, fonction, UO</t>
  </si>
  <si>
    <t>Motifs d’exclusion facultatifs conformément à l’art. 22 LkSG</t>
  </si>
  <si>
    <t>Yémen</t>
  </si>
  <si>
    <t>Classement</t>
  </si>
  <si>
    <t>CandidatsSoumissionnaires</t>
  </si>
  <si>
    <t>%</t>
  </si>
  <si>
    <t>CandidatsSoumissionnaires 1-5</t>
  </si>
  <si>
    <t>CandidatsSoumissionnaires 6-10</t>
  </si>
  <si>
    <t>CandidatsSoumissionnaires 11-15</t>
  </si>
  <si>
    <t>Candidat / soumissionnaire 11</t>
  </si>
  <si>
    <t>Candidat / soumissionnaire 12</t>
  </si>
  <si>
    <t>Candidat / soumissionnaire 13</t>
  </si>
  <si>
    <t>Candidat / soumissionnaire 14</t>
  </si>
  <si>
    <t>Candidat / soumissionnaire 15</t>
  </si>
  <si>
    <t>CandidatsSoumissionnaires 16-20</t>
  </si>
  <si>
    <t>Candidat / soumissionnaire 16</t>
  </si>
  <si>
    <t>Candidat / soumissionnaire 17</t>
  </si>
  <si>
    <t>Candidat / soumissionnaire 18</t>
  </si>
  <si>
    <t>Candidat / soumissionnaire 19</t>
  </si>
  <si>
    <t>Candidat / soumissionnaire 20</t>
  </si>
  <si>
    <t>CandidatsSoumissionnaires 21-25</t>
  </si>
  <si>
    <t>Candidat / soumissionnaire 21</t>
  </si>
  <si>
    <t>Candidat / soumissionnaire 22</t>
  </si>
  <si>
    <t>Candidat / soumissionnaire 23</t>
  </si>
  <si>
    <t>Candidat / soumissionnaire 24</t>
  </si>
  <si>
    <t>Candidat / soumissionnaire 25</t>
  </si>
  <si>
    <t>CandidatsSoumissionnaires 26-30</t>
  </si>
  <si>
    <t>Candidat / soumissionnaire 26</t>
  </si>
  <si>
    <t>Candidat / soumissionnaire 27</t>
  </si>
  <si>
    <t>Candidat / soumissionnaire 28</t>
  </si>
  <si>
    <t>Candidat / soumissionnaire 29</t>
  </si>
  <si>
    <t>Candidat / soumissionnaire 30</t>
  </si>
  <si>
    <t>CandidatsSoumissionnaires 31-35</t>
  </si>
  <si>
    <t>Candidat / soumissionnaire 31</t>
  </si>
  <si>
    <t>Candidat / soumissionnaire 32</t>
  </si>
  <si>
    <t>Candidat / soumissionnaire 33</t>
  </si>
  <si>
    <t>Candidat / soumissionnaire 34</t>
  </si>
  <si>
    <t>Candidat / soumissionnaire 35</t>
  </si>
  <si>
    <t>CandidatsSoumissionnaires 36-40</t>
  </si>
  <si>
    <t>Candidat / soumissionnaire 36</t>
  </si>
  <si>
    <t>Candidat / soumissionnaire 37</t>
  </si>
  <si>
    <t>Candidat / soumissionnaire 38</t>
  </si>
  <si>
    <t>Candidat / soumissionnaire 39</t>
  </si>
  <si>
    <t>Candidat / soumissionnaire 40</t>
  </si>
  <si>
    <t>CandidatsSoumissionnaires 41-45</t>
  </si>
  <si>
    <t>Candidat / soumissionnaire 41</t>
  </si>
  <si>
    <t>Candidat / soumissionnaire 42</t>
  </si>
  <si>
    <t>Candidat / soumissionnaire 43</t>
  </si>
  <si>
    <t>Candidat / soumissionnaire 44</t>
  </si>
  <si>
    <t>Candidat / soumissionnaire 45</t>
  </si>
  <si>
    <t>CandidatsSoumissionnaires 46-50</t>
  </si>
  <si>
    <t>Candidat / soumissionnaire 46</t>
  </si>
  <si>
    <t>Candidat / soumissionnaire 47</t>
  </si>
  <si>
    <t>Candidat / soumissionnaire 48</t>
  </si>
  <si>
    <t>Candidat / soumissionnaire 49</t>
  </si>
  <si>
    <t>Candidat / soumissionnaire 50</t>
  </si>
  <si>
    <t>CandidatsSoumissionnaires 51-55</t>
  </si>
  <si>
    <t>Candidat / soumissionnaire 51</t>
  </si>
  <si>
    <t>Candidat / soumissionnaire 52</t>
  </si>
  <si>
    <t>Candidat / soumissionnaire 53</t>
  </si>
  <si>
    <t>Candidat / soumissionnaire 54</t>
  </si>
  <si>
    <t>Candidat / soumissionnaire 55</t>
  </si>
  <si>
    <t>CandidatsSoumissionnaires 56-60</t>
  </si>
  <si>
    <t>Candidat / soumissionnaire 56</t>
  </si>
  <si>
    <t>Candidat / soumissionnaire 57</t>
  </si>
  <si>
    <t>Candidat / soumissionnaire 58</t>
  </si>
  <si>
    <t>Candidat / soumissionnaire 59</t>
  </si>
  <si>
    <t>Candidat / soumissionnaire 60</t>
  </si>
  <si>
    <t>CandidatsSoumissionnaires 61-65</t>
  </si>
  <si>
    <t>Candidat / soumissionnaire 61</t>
  </si>
  <si>
    <t>Candidat / soumissionnaire 62</t>
  </si>
  <si>
    <t>Candidat / soumissionnaire 63</t>
  </si>
  <si>
    <t>Candidat / soumissionnaire 64</t>
  </si>
  <si>
    <t>Candidat / soumissionnaire 65</t>
  </si>
  <si>
    <t>CandidatsSoumissionnaires 66-70</t>
  </si>
  <si>
    <t>Candidat / soumissionnaire 66</t>
  </si>
  <si>
    <t>Candidat / soumissionnaire 67</t>
  </si>
  <si>
    <t>Candidat / soumissionnaire 68</t>
  </si>
  <si>
    <t>Candidat / soumissionnaire 69</t>
  </si>
  <si>
    <t>Candidat / soumissionnaire 70</t>
  </si>
  <si>
    <t>CandidatsSoumissionnaires 71-75</t>
  </si>
  <si>
    <t>Candidat / soumissionnaire 71</t>
  </si>
  <si>
    <t>Candidat / soumissionnaire 72</t>
  </si>
  <si>
    <t>Candidat / soumissionnaire 73</t>
  </si>
  <si>
    <t>Candidat / soumissionnaire 74</t>
  </si>
  <si>
    <t>Candidat / soumissionnaire 75</t>
  </si>
  <si>
    <t>CandidatsSoumissionnaires 76-80</t>
  </si>
  <si>
    <t>Candidat / soumissionnaire 76</t>
  </si>
  <si>
    <t>Candidat / soumissionnaire 77</t>
  </si>
  <si>
    <t>Candidat / soumissionnaire 78</t>
  </si>
  <si>
    <t>Candidat / soumissionnaire 79</t>
  </si>
  <si>
    <t>Candidat / soumissionnaire 80</t>
  </si>
  <si>
    <t>CandidatsSoumissionnaires 81-85</t>
  </si>
  <si>
    <t>Candidat / soumissionnaire 81</t>
  </si>
  <si>
    <t>Candidat / soumissionnaire 82</t>
  </si>
  <si>
    <t>Candidat / soumissionnaire 83</t>
  </si>
  <si>
    <t>Candidat / soumissionnaire 84</t>
  </si>
  <si>
    <t>Candidat / soumissionnaire 85</t>
  </si>
  <si>
    <t>CandidatsSoumissionnaires 86-90</t>
  </si>
  <si>
    <t>Candidat / soumissionnaire 86</t>
  </si>
  <si>
    <t>Candidat / soumissionnaire 87</t>
  </si>
  <si>
    <t>Candidat / soumissionnaire 88</t>
  </si>
  <si>
    <t>Candidat / soumissionnaire 89</t>
  </si>
  <si>
    <t>Candidat / soumissionnaire 90</t>
  </si>
  <si>
    <t>CandidatsSoumissionnaires 91-95</t>
  </si>
  <si>
    <t>Candidat / soumissionnaire 91</t>
  </si>
  <si>
    <t>Candidat / soumissionnaire 92</t>
  </si>
  <si>
    <t>Candidat / soumissionnaire 93</t>
  </si>
  <si>
    <t>Candidat / soumissionnaire 94</t>
  </si>
  <si>
    <t>Candidat / soumissionnaire 95</t>
  </si>
  <si>
    <t>CandidatsSoumissionnaires96-100</t>
  </si>
  <si>
    <t>Candidat / soumissionnaire 96</t>
  </si>
  <si>
    <t>Candidat / soumissionnaire 97</t>
  </si>
  <si>
    <t>Candidat / soumissionnaire 98</t>
  </si>
  <si>
    <t>Candidat / soumissionnaire 99</t>
  </si>
  <si>
    <t>Candidat / soumissionnaire 100</t>
  </si>
  <si>
    <t xml:space="preserve"> (augmente automatiquement si des inscriptions ont été faites sur les pages suivantes)</t>
  </si>
  <si>
    <t>au cours des 36 derniers mois (la date de référence étant celle de la publication de cet appel d’offres)</t>
  </si>
  <si>
    <t>CONFIDENTIAL</t>
  </si>
  <si>
    <t>Kosovo</t>
  </si>
  <si>
    <t>République de Macédoine du Nord</t>
  </si>
  <si>
    <t>Koweit</t>
  </si>
  <si>
    <t xml:space="preserve"> euros (net)</t>
  </si>
  <si>
    <t>Montant prévisionnel du marché
(en euros net)</t>
  </si>
  <si>
    <r>
      <rPr>
        <b/>
        <u/>
        <sz val="9"/>
        <color theme="1"/>
        <rFont val="Arial"/>
        <family val="2"/>
      </rPr>
      <t>Création du schéma d’évaluation de l’aptitude des candidats/soumissionnaires</t>
    </r>
    <r>
      <rPr>
        <sz val="9"/>
        <color theme="1"/>
        <rFont val="Arial"/>
        <family val="2"/>
      </rPr>
      <t xml:space="preserve">
Mise à jour : septembre 2019
Il n’est possible de saisir des données que dans les champs jaunes ou orange du schéma d’évaluation. 
Les données concernant les spécifications et la pondération des critères au stade de la préparation sont à saisir dans les colonnes B à I. Les données concernant l’évaluation sont à saisir dans les colonnes J à S.
</t>
    </r>
  </si>
  <si>
    <t>Instructions relatives à l’évaluation commerciale</t>
  </si>
  <si>
    <r>
      <t>Ligne 13 :</t>
    </r>
    <r>
      <rPr>
        <sz val="9"/>
        <color theme="1"/>
        <rFont val="Arial"/>
        <family val="2"/>
      </rPr>
      <t xml:space="preserve">
Le chiffre d’affaires minimum indiqué doit correspondre à 1 ou 2 fois l’enveloppe budgétaire estimée pour le marché. NB : le maximum autorisé ici correspond au double de cette valeur, art. 45, al. II, phrase 2 du décret sur la passation de marchés publics (VgV). Pour calculer l’enveloppe budgétaire estimée du marché de manière plus favorable aux PME, il est également possible de faire porter le calcul sur 1 année de moins et de se baser ensuite sur cette valeur pour calculer le chiffre d’affaires minimum.</t>
    </r>
  </si>
  <si>
    <r>
      <t>Ligne 14 :</t>
    </r>
    <r>
      <rPr>
        <sz val="9"/>
        <color theme="1"/>
        <rFont val="Arial"/>
        <family val="2"/>
      </rPr>
      <t xml:space="preserve">
En fonction du montant prévisionnel du marché, on pourra s’appuyer sur le tableau ci-dessous pour indiquer le nombre minimum de salarié·e·s : 
</t>
    </r>
  </si>
  <si>
    <t>2 - 5 millions</t>
  </si>
  <si>
    <t>Instructions relatives à l’évaluation technique</t>
  </si>
  <si>
    <r>
      <t xml:space="preserve">Avant de procéder à l’appel à concurrence, il convient de compléter le volume minimum des projets de référence (ligne 18) ainsi que les critères d’évaluation et leur pondération. Le volume minimum des projets de référence peut être établi à 0. Les pondérations autorisées (2) pour les différents critères sont indiquées dans le tableau ci-dessous. 
La </t>
    </r>
    <r>
      <rPr>
        <b/>
        <sz val="9"/>
        <color theme="1"/>
        <rFont val="Arial"/>
        <family val="2"/>
      </rPr>
      <t>pondération standard est fournie à titre d’orientation</t>
    </r>
    <r>
      <rPr>
        <sz val="9"/>
        <color theme="1"/>
        <rFont val="Arial"/>
        <family val="2"/>
      </rPr>
      <t>. Elle peut être adaptée de manière flexible aux besoins réels de l’appel d’offres en fonction de la procédure (voir B1, B2 et B3 ci-dessous). Le total des différentes pondérations doit toujours être de 100 %.</t>
    </r>
  </si>
  <si>
    <t>Pondération</t>
  </si>
  <si>
    <t>Pondération standard 
en %</t>
  </si>
  <si>
    <t>Pondération min./max. 
en %</t>
  </si>
  <si>
    <t>B.1 Expérience technique</t>
  </si>
  <si>
    <t>30-70</t>
  </si>
  <si>
    <t xml:space="preserve">B.2 Expérience régionale </t>
  </si>
  <si>
    <t>10-40</t>
  </si>
  <si>
    <t>0-30</t>
  </si>
  <si>
    <t>Numéro d'appel d'offres :</t>
  </si>
  <si>
    <t>Louis Ratomahenina</t>
  </si>
  <si>
    <t>Adeyabeba Shimelis</t>
  </si>
  <si>
    <t>Ellen Hanefeld</t>
  </si>
  <si>
    <t>Strengthen digital governance transformation in Djibouti</t>
  </si>
  <si>
    <t>Recrutement d'un cabinet local en digitalisation des services</t>
  </si>
  <si>
    <t xml:space="preserve">dans la région Afrique orientale </t>
  </si>
  <si>
    <t xml:space="preserve"> 1. </t>
  </si>
  <si>
    <t>Digitalisation des administrations publiques ou service publique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</si>
</sst>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9">
    <font>
      <sz val="8"/>
      <name val="Arial"/>
    </font>
    <font>
      <sz val="11"/>
      <color theme="1"/>
      <name val="Calibri"/>
      <family val="2"/>
      <scheme val="minor"/>
    </font>
    <font>
      <sz val="10"/>
      <color theme="1"/>
      <name val="Arial"/>
      <family val="2"/>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6"/>
      <name val="Arial"/>
      <family val="2"/>
    </font>
    <font>
      <sz val="8"/>
      <name val="Arial"/>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8"/>
      <color theme="1"/>
      <name val="Arial"/>
      <family val="2"/>
    </font>
    <font>
      <b/>
      <u/>
      <sz val="9"/>
      <color theme="1"/>
      <name val="Arial"/>
      <family val="2"/>
    </font>
    <font>
      <sz val="9"/>
      <color rgb="FF000000"/>
      <name val="Tahoma"/>
      <family val="2"/>
    </font>
    <font>
      <u/>
      <sz val="8"/>
      <color theme="10"/>
      <name val="Arial"/>
      <family val="2"/>
    </font>
    <font>
      <sz val="11"/>
      <name val="Arial"/>
      <family val="2"/>
    </font>
    <font>
      <sz val="9"/>
      <color theme="1"/>
      <name val="Arial"/>
      <family val="2"/>
    </font>
    <font>
      <u/>
      <sz val="9"/>
      <color theme="1"/>
      <name val="Arial"/>
      <family val="2"/>
    </font>
    <font>
      <b/>
      <sz val="9"/>
      <color theme="1"/>
      <name val="Arial"/>
      <family val="2"/>
    </font>
    <font>
      <sz val="9"/>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6">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right style="thin">
        <color rgb="FF808080"/>
      </right>
      <top style="hair">
        <color rgb="FF808080"/>
      </top>
      <bottom style="hair">
        <color rgb="FF808080"/>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right style="thin">
        <color rgb="FF808080"/>
      </right>
      <top style="hair">
        <color rgb="FF808080"/>
      </top>
      <bottom style="thin">
        <color rgb="FF808080"/>
      </bottom>
      <diagonal/>
    </border>
    <border>
      <left/>
      <right style="thin">
        <color rgb="FF808080"/>
      </right>
      <top style="thin">
        <color rgb="FF808080"/>
      </top>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23"/>
      </right>
      <top/>
      <bottom style="thin">
        <color rgb="FF969696"/>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s>
  <cellStyleXfs count="5">
    <xf numFmtId="0" fontId="0" fillId="0" borderId="0"/>
    <xf numFmtId="9" fontId="10" fillId="0" borderId="0" applyFont="0" applyFill="0" applyBorder="0" applyAlignment="0" applyProtection="0"/>
    <xf numFmtId="0" fontId="16" fillId="0" borderId="0" applyNumberFormat="0" applyFill="0" applyBorder="0" applyAlignment="0" applyProtection="0"/>
    <xf numFmtId="0" fontId="12" fillId="0" borderId="0"/>
    <xf numFmtId="0" fontId="33" fillId="0" borderId="0" applyNumberFormat="0" applyFill="0" applyBorder="0" applyAlignment="0" applyProtection="0"/>
  </cellStyleXfs>
  <cellXfs count="240">
    <xf numFmtId="0" fontId="0" fillId="0" borderId="0" xfId="0"/>
    <xf numFmtId="0" fontId="0" fillId="0" borderId="0" xfId="0" applyAlignment="1">
      <alignment horizontal="center"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wrapText="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3" fillId="3" borderId="3" xfId="0" applyFont="1" applyFill="1" applyBorder="1" applyAlignment="1" applyProtection="1">
      <alignment vertical="center"/>
      <protection locked="0"/>
    </xf>
    <xf numFmtId="0" fontId="11" fillId="0" borderId="0" xfId="0" applyFont="1"/>
    <xf numFmtId="0" fontId="12" fillId="0" borderId="0" xfId="0" applyFont="1"/>
    <xf numFmtId="0" fontId="3" fillId="0" borderId="1" xfId="0" applyFont="1" applyBorder="1" applyAlignment="1" applyProtection="1">
      <alignment vertical="center"/>
      <protection hidden="1"/>
    </xf>
    <xf numFmtId="0" fontId="3" fillId="3" borderId="22" xfId="0" applyFont="1" applyFill="1" applyBorder="1" applyAlignment="1" applyProtection="1">
      <alignment vertical="center"/>
      <protection locked="0"/>
    </xf>
    <xf numFmtId="0" fontId="4" fillId="0" borderId="6" xfId="0" applyFont="1" applyBorder="1" applyAlignment="1" applyProtection="1">
      <alignment vertical="center"/>
      <protection hidden="1"/>
    </xf>
    <xf numFmtId="0" fontId="3" fillId="0" borderId="26" xfId="1" applyNumberFormat="1" applyFont="1" applyFill="1" applyBorder="1" applyAlignment="1" applyProtection="1">
      <alignment vertical="center"/>
    </xf>
    <xf numFmtId="0" fontId="3" fillId="3" borderId="27" xfId="1" applyNumberFormat="1" applyFont="1" applyFill="1" applyBorder="1" applyAlignment="1" applyProtection="1">
      <alignment vertical="center"/>
      <protection locked="0"/>
    </xf>
    <xf numFmtId="0" fontId="3" fillId="3" borderId="38" xfId="1" applyNumberFormat="1" applyFont="1" applyFill="1" applyBorder="1" applyAlignment="1" applyProtection="1">
      <alignment vertical="center"/>
      <protection locked="0"/>
    </xf>
    <xf numFmtId="0" fontId="3" fillId="3" borderId="39" xfId="0" applyFont="1" applyFill="1" applyBorder="1" applyAlignment="1" applyProtection="1">
      <alignment vertical="center"/>
      <protection locked="0"/>
    </xf>
    <xf numFmtId="0" fontId="3" fillId="3" borderId="37" xfId="1" applyNumberFormat="1" applyFont="1" applyFill="1" applyBorder="1" applyAlignment="1" applyProtection="1">
      <alignment vertical="center"/>
      <protection locked="0"/>
    </xf>
    <xf numFmtId="0" fontId="3" fillId="3" borderId="35" xfId="0" applyFont="1" applyFill="1" applyBorder="1" applyAlignment="1" applyProtection="1">
      <alignment vertical="center"/>
      <protection locked="0"/>
    </xf>
    <xf numFmtId="0" fontId="3" fillId="3" borderId="25" xfId="1" applyNumberFormat="1" applyFont="1" applyFill="1" applyBorder="1" applyAlignment="1" applyProtection="1">
      <alignment vertical="center"/>
      <protection locked="0"/>
    </xf>
    <xf numFmtId="0" fontId="15" fillId="3" borderId="49" xfId="0" applyFont="1" applyFill="1" applyBorder="1" applyAlignment="1" applyProtection="1">
      <alignment vertical="center"/>
      <protection locked="0"/>
    </xf>
    <xf numFmtId="165" fontId="14" fillId="0" borderId="24" xfId="1" applyNumberFormat="1" applyFont="1" applyBorder="1" applyAlignment="1" applyProtection="1">
      <alignment vertical="center"/>
    </xf>
    <xf numFmtId="0" fontId="28" fillId="0" borderId="1" xfId="0" applyFont="1" applyBorder="1" applyAlignment="1" applyProtection="1">
      <alignment vertical="center"/>
      <protection hidden="1"/>
    </xf>
    <xf numFmtId="1" fontId="27" fillId="7" borderId="0" xfId="1" applyNumberFormat="1" applyFont="1" applyFill="1" applyBorder="1" applyAlignment="1" applyProtection="1">
      <alignment horizontal="right" vertical="center"/>
      <protection locked="0"/>
    </xf>
    <xf numFmtId="1" fontId="27" fillId="7" borderId="59" xfId="1" applyNumberFormat="1" applyFont="1" applyFill="1" applyBorder="1" applyAlignment="1" applyProtection="1">
      <alignment horizontal="right" vertical="center"/>
      <protection locked="0"/>
    </xf>
    <xf numFmtId="0" fontId="28" fillId="0" borderId="7" xfId="1" applyNumberFormat="1" applyFont="1" applyFill="1" applyBorder="1" applyAlignment="1" applyProtection="1">
      <alignment vertical="center"/>
    </xf>
    <xf numFmtId="1" fontId="27" fillId="7" borderId="55" xfId="1" applyNumberFormat="1" applyFont="1" applyFill="1" applyBorder="1" applyAlignment="1" applyProtection="1">
      <alignment horizontal="right" vertical="center"/>
      <protection locked="0"/>
    </xf>
    <xf numFmtId="1" fontId="27" fillId="7" borderId="57" xfId="1" applyNumberFormat="1" applyFont="1" applyFill="1" applyBorder="1" applyAlignment="1" applyProtection="1">
      <alignment horizontal="right" vertical="center"/>
      <protection locked="0"/>
    </xf>
    <xf numFmtId="1" fontId="27" fillId="7" borderId="58" xfId="1" applyNumberFormat="1" applyFont="1" applyFill="1" applyBorder="1" applyAlignment="1" applyProtection="1">
      <alignment horizontal="right" vertical="center"/>
      <protection locked="0"/>
    </xf>
    <xf numFmtId="0" fontId="28" fillId="0" borderId="31" xfId="1" applyNumberFormat="1" applyFont="1" applyFill="1" applyBorder="1" applyAlignment="1" applyProtection="1">
      <alignment vertical="center"/>
    </xf>
    <xf numFmtId="0" fontId="28" fillId="0" borderId="50" xfId="1" applyNumberFormat="1" applyFont="1" applyFill="1" applyBorder="1" applyAlignment="1" applyProtection="1">
      <alignment vertical="center"/>
    </xf>
    <xf numFmtId="0" fontId="30" fillId="0" borderId="0" xfId="0" applyFont="1"/>
    <xf numFmtId="0" fontId="0" fillId="0" borderId="0" xfId="0" applyAlignment="1">
      <alignment horizontal="center"/>
    </xf>
    <xf numFmtId="0" fontId="17" fillId="0" borderId="0" xfId="2" applyFont="1" applyBorder="1" applyAlignment="1" applyProtection="1">
      <alignment vertical="center"/>
    </xf>
    <xf numFmtId="0" fontId="27" fillId="7" borderId="0" xfId="1" applyNumberFormat="1" applyFont="1" applyFill="1" applyBorder="1" applyAlignment="1" applyProtection="1">
      <alignment horizontal="left" vertical="top" wrapText="1"/>
      <protection locked="0"/>
    </xf>
    <xf numFmtId="0" fontId="27" fillId="7" borderId="59" xfId="1" applyNumberFormat="1" applyFont="1" applyFill="1" applyBorder="1" applyAlignment="1" applyProtection="1">
      <alignment horizontal="left" vertical="top" wrapText="1"/>
      <protection locked="0"/>
    </xf>
    <xf numFmtId="0" fontId="27" fillId="7" borderId="55" xfId="1" applyNumberFormat="1" applyFont="1" applyFill="1" applyBorder="1" applyAlignment="1" applyProtection="1">
      <alignment horizontal="left" vertical="top" wrapText="1"/>
      <protection locked="0"/>
    </xf>
    <xf numFmtId="0" fontId="27" fillId="7" borderId="57" xfId="1" applyNumberFormat="1" applyFont="1" applyFill="1" applyBorder="1" applyAlignment="1" applyProtection="1">
      <alignment horizontal="left" vertical="top" wrapText="1"/>
      <protection locked="0"/>
    </xf>
    <xf numFmtId="0" fontId="27" fillId="7" borderId="58" xfId="1" applyNumberFormat="1" applyFont="1" applyFill="1" applyBorder="1" applyAlignment="1" applyProtection="1">
      <alignment horizontal="left" vertical="top" wrapText="1"/>
      <protection locked="0"/>
    </xf>
    <xf numFmtId="49" fontId="33" fillId="0" borderId="0" xfId="4" applyNumberFormat="1"/>
    <xf numFmtId="0" fontId="18" fillId="0" borderId="0" xfId="0" applyFont="1" applyAlignment="1">
      <alignment vertical="center"/>
    </xf>
    <xf numFmtId="0" fontId="3" fillId="0" borderId="1" xfId="0" applyFont="1" applyBorder="1" applyAlignment="1">
      <alignment vertical="center"/>
    </xf>
    <xf numFmtId="0" fontId="0" fillId="0" borderId="1" xfId="0" applyBorder="1" applyAlignment="1">
      <alignment horizontal="left" vertical="center" wrapText="1"/>
    </xf>
    <xf numFmtId="0" fontId="0" fillId="0" borderId="0" xfId="0" applyAlignment="1">
      <alignment horizontal="right"/>
    </xf>
    <xf numFmtId="0" fontId="3" fillId="0" borderId="0" xfId="0" applyFont="1" applyAlignment="1">
      <alignment horizontal="center" vertical="center"/>
    </xf>
    <xf numFmtId="49" fontId="7" fillId="0" borderId="6" xfId="0" applyNumberFormat="1" applyFont="1" applyBorder="1" applyAlignment="1">
      <alignment horizontal="center" vertical="top"/>
    </xf>
    <xf numFmtId="49" fontId="7" fillId="0" borderId="6" xfId="0" applyNumberFormat="1" applyFont="1" applyBorder="1" applyAlignment="1">
      <alignment vertical="top"/>
    </xf>
    <xf numFmtId="49" fontId="7" fillId="0" borderId="6" xfId="0" applyNumberFormat="1" applyFont="1" applyBorder="1" applyAlignment="1">
      <alignment vertical="top" wrapText="1"/>
    </xf>
    <xf numFmtId="14" fontId="7" fillId="0" borderId="6" xfId="0" applyNumberFormat="1" applyFont="1" applyBorder="1" applyAlignment="1">
      <alignment vertical="top" wrapText="1"/>
    </xf>
    <xf numFmtId="0" fontId="27"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horizontal="left" vertical="top"/>
    </xf>
    <xf numFmtId="0" fontId="27" fillId="0" borderId="0" xfId="0" applyFont="1" applyAlignment="1">
      <alignment vertical="center"/>
    </xf>
    <xf numFmtId="49" fontId="28" fillId="0" borderId="1" xfId="0" applyNumberFormat="1" applyFont="1" applyBorder="1" applyAlignment="1">
      <alignment horizontal="center" vertical="top"/>
    </xf>
    <xf numFmtId="49" fontId="28" fillId="0" borderId="1" xfId="0" applyNumberFormat="1" applyFont="1" applyBorder="1" applyAlignment="1">
      <alignment vertical="top"/>
    </xf>
    <xf numFmtId="49" fontId="28" fillId="0" borderId="1" xfId="0" applyNumberFormat="1" applyFont="1" applyBorder="1" applyAlignment="1">
      <alignment vertical="top" wrapText="1"/>
    </xf>
    <xf numFmtId="14" fontId="28" fillId="0" borderId="1" xfId="0" applyNumberFormat="1" applyFont="1" applyBorder="1" applyAlignment="1">
      <alignment vertical="top" wrapText="1"/>
    </xf>
    <xf numFmtId="0" fontId="27" fillId="0" borderId="0" xfId="0" applyFont="1" applyAlignment="1">
      <alignment horizontal="center" vertical="center"/>
    </xf>
    <xf numFmtId="0" fontId="27" fillId="0" borderId="28" xfId="0" applyFont="1" applyBorder="1" applyAlignment="1">
      <alignment horizontal="center" vertical="center"/>
    </xf>
    <xf numFmtId="0" fontId="11" fillId="0" borderId="0" xfId="0" applyFont="1" applyAlignment="1">
      <alignment horizontal="left" vertical="center"/>
    </xf>
    <xf numFmtId="49" fontId="26" fillId="0" borderId="19" xfId="0" applyNumberFormat="1" applyFont="1" applyBorder="1" applyAlignment="1">
      <alignment horizontal="center" vertical="center" wrapText="1"/>
    </xf>
    <xf numFmtId="49" fontId="25" fillId="0" borderId="19" xfId="0" applyNumberFormat="1" applyFont="1" applyBorder="1" applyAlignment="1">
      <alignment horizontal="center" vertical="center" wrapText="1"/>
    </xf>
    <xf numFmtId="0" fontId="11" fillId="4" borderId="29" xfId="0" applyFont="1" applyFill="1" applyBorder="1" applyAlignment="1">
      <alignment vertical="center"/>
    </xf>
    <xf numFmtId="0" fontId="28" fillId="4" borderId="29" xfId="0" applyFont="1" applyFill="1" applyBorder="1" applyAlignment="1">
      <alignment vertical="center" wrapText="1"/>
    </xf>
    <xf numFmtId="0" fontId="27" fillId="4" borderId="29" xfId="0" applyFont="1" applyFill="1" applyBorder="1"/>
    <xf numFmtId="0" fontId="4" fillId="4" borderId="30" xfId="0" applyFont="1" applyFill="1" applyBorder="1" applyAlignment="1">
      <alignment vertical="center"/>
    </xf>
    <xf numFmtId="0" fontId="27" fillId="0" borderId="8" xfId="0" applyFont="1" applyBorder="1" applyAlignment="1">
      <alignment vertical="center" wrapText="1"/>
    </xf>
    <xf numFmtId="0" fontId="27" fillId="0" borderId="8" xfId="0" applyFont="1" applyBorder="1"/>
    <xf numFmtId="0" fontId="27" fillId="0" borderId="11" xfId="0" applyFont="1" applyBorder="1" applyAlignment="1">
      <alignment vertical="center" wrapText="1"/>
    </xf>
    <xf numFmtId="0" fontId="27" fillId="0" borderId="11" xfId="0" applyFont="1" applyBorder="1"/>
    <xf numFmtId="165" fontId="0" fillId="0" borderId="0" xfId="0" applyNumberFormat="1" applyAlignment="1">
      <alignment vertical="center"/>
    </xf>
    <xf numFmtId="0" fontId="27" fillId="0" borderId="60" xfId="0" applyFont="1" applyBorder="1" applyAlignment="1">
      <alignment horizontal="left" vertical="center" wrapText="1"/>
    </xf>
    <xf numFmtId="0" fontId="27" fillId="0" borderId="11" xfId="0" applyFont="1" applyBorder="1" applyAlignment="1">
      <alignment horizontal="right" vertical="center" wrapText="1"/>
    </xf>
    <xf numFmtId="0" fontId="27" fillId="0" borderId="11" xfId="0" applyFont="1" applyBorder="1" applyAlignment="1">
      <alignment vertical="center"/>
    </xf>
    <xf numFmtId="0" fontId="27" fillId="0" borderId="14" xfId="0" applyFont="1" applyBorder="1" applyAlignment="1">
      <alignment horizontal="right" vertical="center" wrapText="1"/>
    </xf>
    <xf numFmtId="0" fontId="27" fillId="0" borderId="14" xfId="0" applyFont="1" applyBorder="1" applyAlignment="1">
      <alignment vertical="center"/>
    </xf>
    <xf numFmtId="0" fontId="28" fillId="0" borderId="29" xfId="0" applyFont="1" applyBorder="1" applyAlignment="1">
      <alignment vertical="center"/>
    </xf>
    <xf numFmtId="0" fontId="28" fillId="0" borderId="29" xfId="0" applyFont="1" applyBorder="1" applyAlignment="1">
      <alignment vertical="center" wrapText="1"/>
    </xf>
    <xf numFmtId="0" fontId="28" fillId="0" borderId="54" xfId="0" applyFont="1" applyBorder="1" applyAlignment="1">
      <alignment vertical="center" wrapText="1"/>
    </xf>
    <xf numFmtId="0" fontId="27" fillId="0" borderId="29" xfId="0" applyFont="1" applyBorder="1"/>
    <xf numFmtId="49" fontId="27" fillId="0" borderId="0" xfId="0" applyNumberFormat="1" applyFont="1" applyAlignment="1">
      <alignment vertical="center"/>
    </xf>
    <xf numFmtId="0" fontId="28" fillId="4" borderId="32" xfId="0" applyFont="1" applyFill="1" applyBorder="1" applyAlignment="1">
      <alignment vertical="center" wrapText="1"/>
    </xf>
    <xf numFmtId="0" fontId="27" fillId="0" borderId="32" xfId="0" applyFont="1" applyBorder="1" applyAlignment="1">
      <alignment vertical="center" wrapText="1"/>
    </xf>
    <xf numFmtId="49" fontId="27" fillId="0" borderId="29" xfId="0" applyNumberFormat="1" applyFont="1" applyBorder="1" applyAlignment="1">
      <alignment vertical="center"/>
    </xf>
    <xf numFmtId="49" fontId="27" fillId="0" borderId="19" xfId="0" applyNumberFormat="1" applyFont="1" applyBorder="1" applyAlignment="1">
      <alignment vertical="center"/>
    </xf>
    <xf numFmtId="49" fontId="28" fillId="4" borderId="29" xfId="0" applyNumberFormat="1" applyFont="1" applyFill="1" applyBorder="1" applyAlignment="1">
      <alignment vertical="center"/>
    </xf>
    <xf numFmtId="0" fontId="28" fillId="4" borderId="34" xfId="0" applyFont="1" applyFill="1" applyBorder="1" applyAlignment="1">
      <alignment vertical="center"/>
    </xf>
    <xf numFmtId="164" fontId="4" fillId="4" borderId="31" xfId="0" applyNumberFormat="1" applyFont="1" applyFill="1" applyBorder="1" applyAlignment="1">
      <alignment vertical="center"/>
    </xf>
    <xf numFmtId="164" fontId="4" fillId="4" borderId="74" xfId="0" applyNumberFormat="1" applyFont="1" applyFill="1" applyBorder="1" applyAlignment="1">
      <alignment vertical="center"/>
    </xf>
    <xf numFmtId="166" fontId="27" fillId="0" borderId="24" xfId="0" quotePrefix="1" applyNumberFormat="1" applyFont="1" applyBorder="1" applyAlignment="1">
      <alignment horizontal="center" vertical="center"/>
    </xf>
    <xf numFmtId="166" fontId="3" fillId="0" borderId="3" xfId="0" applyNumberFormat="1" applyFont="1" applyBorder="1" applyAlignment="1">
      <alignment horizontal="center" vertical="center"/>
    </xf>
    <xf numFmtId="166" fontId="3" fillId="0" borderId="4" xfId="0" applyNumberFormat="1" applyFont="1" applyBorder="1" applyAlignment="1">
      <alignment horizontal="center" vertical="center"/>
    </xf>
    <xf numFmtId="166" fontId="3" fillId="0" borderId="2" xfId="0" applyNumberFormat="1" applyFont="1" applyBorder="1" applyAlignment="1">
      <alignment horizontal="center" vertical="center"/>
    </xf>
    <xf numFmtId="166" fontId="3" fillId="0" borderId="75" xfId="0" applyNumberFormat="1" applyFont="1" applyBorder="1" applyAlignment="1">
      <alignment horizontal="center" vertical="center"/>
    </xf>
    <xf numFmtId="49" fontId="27" fillId="0" borderId="25"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75" xfId="0" applyNumberFormat="1" applyFont="1" applyBorder="1" applyAlignment="1">
      <alignment horizontal="center" vertical="center"/>
    </xf>
    <xf numFmtId="0" fontId="0" fillId="0" borderId="0" xfId="0" applyAlignment="1">
      <alignment horizontal="center" vertical="center" wrapText="1"/>
    </xf>
    <xf numFmtId="49" fontId="3" fillId="0" borderId="25"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7" fillId="6" borderId="29" xfId="0" applyNumberFormat="1" applyFont="1" applyFill="1" applyBorder="1" applyAlignment="1">
      <alignment horizontal="left" vertical="center" indent="1"/>
    </xf>
    <xf numFmtId="49" fontId="7" fillId="6" borderId="29" xfId="0" applyNumberFormat="1" applyFont="1" applyFill="1" applyBorder="1" applyAlignment="1">
      <alignment vertical="center"/>
    </xf>
    <xf numFmtId="0" fontId="4" fillId="6" borderId="37" xfId="0" applyFont="1" applyFill="1" applyBorder="1" applyAlignment="1">
      <alignment vertical="center"/>
    </xf>
    <xf numFmtId="0" fontId="4" fillId="6" borderId="35" xfId="0" applyFont="1" applyFill="1" applyBorder="1" applyAlignment="1">
      <alignment vertical="center"/>
    </xf>
    <xf numFmtId="164" fontId="4" fillId="6" borderId="36" xfId="0" applyNumberFormat="1" applyFont="1" applyFill="1" applyBorder="1" applyAlignment="1">
      <alignment vertical="center"/>
    </xf>
    <xf numFmtId="49" fontId="6" fillId="0" borderId="8" xfId="0" applyNumberFormat="1" applyFont="1" applyBorder="1" applyAlignment="1">
      <alignment vertical="center"/>
    </xf>
    <xf numFmtId="0" fontId="3" fillId="0" borderId="20" xfId="0" applyFont="1" applyBorder="1" applyAlignment="1">
      <alignment vertical="center"/>
    </xf>
    <xf numFmtId="165" fontId="3" fillId="0" borderId="21" xfId="0" applyNumberFormat="1" applyFont="1" applyBorder="1" applyAlignment="1">
      <alignment vertical="center"/>
    </xf>
    <xf numFmtId="165" fontId="3" fillId="0" borderId="23" xfId="0" applyNumberFormat="1" applyFont="1" applyBorder="1" applyAlignment="1">
      <alignment vertical="center"/>
    </xf>
    <xf numFmtId="165" fontId="3" fillId="0" borderId="40" xfId="0" applyNumberFormat="1" applyFont="1" applyBorder="1" applyAlignment="1">
      <alignment vertical="center"/>
    </xf>
    <xf numFmtId="49" fontId="4" fillId="0" borderId="29" xfId="0" applyNumberFormat="1" applyFont="1" applyBorder="1" applyAlignment="1">
      <alignment vertical="center"/>
    </xf>
    <xf numFmtId="49" fontId="0" fillId="0" borderId="29" xfId="0" applyNumberFormat="1" applyBorder="1" applyAlignment="1">
      <alignment vertical="center"/>
    </xf>
    <xf numFmtId="165" fontId="4" fillId="2" borderId="37" xfId="0" applyNumberFormat="1" applyFont="1" applyFill="1" applyBorder="1" applyAlignment="1">
      <alignment vertical="center"/>
    </xf>
    <xf numFmtId="0" fontId="3" fillId="0" borderId="35" xfId="0" applyFont="1" applyBorder="1" applyAlignment="1">
      <alignment vertical="center"/>
    </xf>
    <xf numFmtId="165" fontId="4" fillId="0" borderId="36" xfId="0" applyNumberFormat="1" applyFont="1" applyBorder="1" applyAlignment="1">
      <alignment vertical="center"/>
    </xf>
    <xf numFmtId="49" fontId="4" fillId="6" borderId="19" xfId="0" applyNumberFormat="1" applyFont="1" applyFill="1" applyBorder="1" applyAlignment="1">
      <alignment horizontal="left" vertical="center" indent="1"/>
    </xf>
    <xf numFmtId="49" fontId="7" fillId="6" borderId="19" xfId="0" applyNumberFormat="1" applyFont="1" applyFill="1" applyBorder="1" applyAlignment="1">
      <alignment vertical="center"/>
    </xf>
    <xf numFmtId="0" fontId="4" fillId="6" borderId="41" xfId="0" applyFont="1" applyFill="1" applyBorder="1" applyAlignment="1">
      <alignment vertical="center"/>
    </xf>
    <xf numFmtId="0" fontId="4" fillId="6" borderId="42" xfId="0" applyFont="1" applyFill="1" applyBorder="1" applyAlignment="1">
      <alignment vertical="center"/>
    </xf>
    <xf numFmtId="164" fontId="4" fillId="6" borderId="43" xfId="0" applyNumberFormat="1" applyFont="1" applyFill="1" applyBorder="1" applyAlignment="1">
      <alignment vertical="center"/>
    </xf>
    <xf numFmtId="0" fontId="3" fillId="0" borderId="29" xfId="0" applyFont="1" applyBorder="1" applyAlignment="1">
      <alignment vertical="center"/>
    </xf>
    <xf numFmtId="165" fontId="3" fillId="0" borderId="36" xfId="0" applyNumberFormat="1" applyFont="1" applyBorder="1" applyAlignment="1">
      <alignment vertical="center"/>
    </xf>
    <xf numFmtId="165" fontId="3" fillId="0" borderId="4" xfId="0" applyNumberFormat="1" applyFont="1" applyBorder="1" applyAlignment="1">
      <alignment vertical="center"/>
    </xf>
    <xf numFmtId="49" fontId="14" fillId="0" borderId="32" xfId="0" applyNumberFormat="1" applyFont="1" applyBorder="1" applyAlignment="1">
      <alignment horizontal="left" vertical="center"/>
    </xf>
    <xf numFmtId="49" fontId="15" fillId="0" borderId="32" xfId="0" applyNumberFormat="1" applyFont="1" applyBorder="1" applyAlignment="1">
      <alignment vertical="center"/>
    </xf>
    <xf numFmtId="0" fontId="15" fillId="0" borderId="44" xfId="0" applyFont="1" applyBorder="1" applyAlignment="1">
      <alignment vertical="center"/>
    </xf>
    <xf numFmtId="165" fontId="14" fillId="0" borderId="45" xfId="0" applyNumberFormat="1" applyFont="1" applyBorder="1" applyAlignment="1">
      <alignment vertical="center"/>
    </xf>
    <xf numFmtId="49" fontId="14" fillId="0" borderId="46" xfId="0" applyNumberFormat="1" applyFont="1" applyBorder="1" applyAlignment="1">
      <alignment vertical="center"/>
    </xf>
    <xf numFmtId="49" fontId="15" fillId="0" borderId="46" xfId="0" applyNumberFormat="1" applyFont="1" applyBorder="1" applyAlignment="1">
      <alignment vertical="center"/>
    </xf>
    <xf numFmtId="0" fontId="15" fillId="0" borderId="47" xfId="0" applyFont="1" applyBorder="1" applyAlignment="1">
      <alignment vertical="center"/>
    </xf>
    <xf numFmtId="0" fontId="15" fillId="0" borderId="48" xfId="0" applyFont="1" applyBorder="1" applyAlignment="1">
      <alignment vertical="center"/>
    </xf>
    <xf numFmtId="49" fontId="3" fillId="0" borderId="0" xfId="0" applyNumberFormat="1" applyFont="1" applyAlignment="1">
      <alignment vertical="top"/>
    </xf>
    <xf numFmtId="49" fontId="0" fillId="0" borderId="0" xfId="0" applyNumberFormat="1" applyAlignment="1">
      <alignment vertical="top"/>
    </xf>
    <xf numFmtId="0" fontId="3" fillId="0" borderId="0" xfId="0" applyFont="1" applyAlignment="1">
      <alignment vertical="top"/>
    </xf>
    <xf numFmtId="0" fontId="19" fillId="0" borderId="0" xfId="3" applyFont="1"/>
    <xf numFmtId="0" fontId="20" fillId="0" borderId="0" xfId="3" applyFont="1"/>
    <xf numFmtId="0" fontId="11" fillId="0" borderId="0" xfId="3" applyFont="1"/>
    <xf numFmtId="0" fontId="12" fillId="0" borderId="0" xfId="3"/>
    <xf numFmtId="0" fontId="21" fillId="0" borderId="0" xfId="3" applyFont="1"/>
    <xf numFmtId="0" fontId="22" fillId="0" borderId="0" xfId="3" applyFont="1"/>
    <xf numFmtId="0" fontId="23" fillId="0" borderId="0" xfId="3" applyFont="1" applyAlignment="1">
      <alignment vertical="top" wrapText="1"/>
    </xf>
    <xf numFmtId="0" fontId="11" fillId="0" borderId="0" xfId="3" applyFont="1" applyAlignment="1">
      <alignment wrapText="1"/>
    </xf>
    <xf numFmtId="0" fontId="2" fillId="0" borderId="0" xfId="3" applyFont="1"/>
    <xf numFmtId="0" fontId="24" fillId="0" borderId="0" xfId="3" applyFont="1"/>
    <xf numFmtId="0" fontId="1" fillId="0" borderId="0" xfId="0" applyFont="1"/>
    <xf numFmtId="0" fontId="2" fillId="0" borderId="0" xfId="0" applyFont="1"/>
    <xf numFmtId="0" fontId="2" fillId="0" borderId="0" xfId="0" quotePrefix="1" applyFont="1"/>
    <xf numFmtId="0" fontId="13" fillId="0" borderId="0" xfId="0" applyFont="1" applyAlignment="1">
      <alignment vertical="center" wrapText="1"/>
    </xf>
    <xf numFmtId="0" fontId="13" fillId="0" borderId="0" xfId="0" applyFont="1" applyAlignment="1">
      <alignment vertical="top" wrapText="1"/>
    </xf>
    <xf numFmtId="0" fontId="35" fillId="0" borderId="0" xfId="0" applyFont="1"/>
    <xf numFmtId="0" fontId="35" fillId="0" borderId="0" xfId="0" applyFont="1" applyAlignment="1">
      <alignment wrapText="1"/>
    </xf>
    <xf numFmtId="0" fontId="36" fillId="0" borderId="0" xfId="0" applyFont="1" applyAlignment="1">
      <alignment vertical="top" wrapText="1"/>
    </xf>
    <xf numFmtId="0" fontId="35" fillId="4" borderId="5" xfId="0" applyFont="1" applyFill="1" applyBorder="1" applyAlignment="1">
      <alignment horizontal="center" vertical="center" wrapText="1"/>
    </xf>
    <xf numFmtId="0" fontId="35" fillId="4" borderId="5" xfId="0" applyFont="1" applyFill="1" applyBorder="1" applyAlignment="1">
      <alignment horizontal="center" vertical="center"/>
    </xf>
    <xf numFmtId="0" fontId="35" fillId="0" borderId="0" xfId="0" applyFont="1" applyAlignment="1">
      <alignment horizontal="center" vertical="center" wrapText="1"/>
    </xf>
    <xf numFmtId="0" fontId="35" fillId="0" borderId="5" xfId="0" applyFont="1" applyBorder="1" applyAlignment="1">
      <alignment wrapText="1"/>
    </xf>
    <xf numFmtId="0" fontId="35" fillId="0" borderId="5" xfId="0" applyFont="1" applyBorder="1" applyAlignment="1">
      <alignment horizontal="center"/>
    </xf>
    <xf numFmtId="49" fontId="35" fillId="0" borderId="0" xfId="0" applyNumberFormat="1" applyFont="1" applyAlignment="1">
      <alignment horizontal="center"/>
    </xf>
    <xf numFmtId="0" fontId="38" fillId="0" borderId="0" xfId="0" applyFont="1"/>
    <xf numFmtId="49" fontId="35" fillId="0" borderId="5" xfId="0" applyNumberFormat="1" applyFont="1" applyBorder="1" applyAlignment="1">
      <alignment horizontal="center"/>
    </xf>
    <xf numFmtId="0" fontId="35" fillId="0" borderId="5" xfId="0" applyFont="1" applyBorder="1"/>
    <xf numFmtId="0" fontId="35" fillId="0" borderId="5" xfId="0" applyFont="1" applyBorder="1" applyAlignment="1">
      <alignment horizontal="left" vertical="center" wrapText="1" indent="11"/>
    </xf>
    <xf numFmtId="0" fontId="35" fillId="0" borderId="5" xfId="0" applyFont="1" applyBorder="1" applyAlignment="1">
      <alignment horizontal="center" vertical="center"/>
    </xf>
    <xf numFmtId="49" fontId="3" fillId="5" borderId="1" xfId="0" applyNumberFormat="1" applyFont="1" applyFill="1" applyBorder="1" applyAlignment="1" applyProtection="1">
      <alignment vertical="top" wrapText="1"/>
      <protection locked="0"/>
    </xf>
    <xf numFmtId="0" fontId="27" fillId="0" borderId="6" xfId="0" applyFont="1" applyBorder="1"/>
    <xf numFmtId="49" fontId="28" fillId="7" borderId="0" xfId="0" applyNumberFormat="1" applyFont="1" applyFill="1" applyAlignment="1" applyProtection="1">
      <alignment horizontal="left" vertical="top"/>
      <protection locked="0"/>
    </xf>
    <xf numFmtId="49" fontId="3" fillId="3" borderId="29" xfId="0" applyNumberFormat="1" applyFont="1" applyFill="1" applyBorder="1" applyAlignment="1" applyProtection="1">
      <alignment vertical="center" shrinkToFit="1"/>
      <protection locked="0"/>
    </xf>
    <xf numFmtId="49" fontId="3" fillId="3" borderId="53" xfId="0" applyNumberFormat="1" applyFont="1" applyFill="1" applyBorder="1" applyAlignment="1" applyProtection="1">
      <alignment vertical="center" shrinkToFit="1"/>
      <protection locked="0"/>
    </xf>
    <xf numFmtId="49" fontId="3" fillId="3" borderId="11" xfId="0" applyNumberFormat="1" applyFont="1" applyFill="1" applyBorder="1" applyAlignment="1" applyProtection="1">
      <alignment vertical="center" shrinkToFit="1"/>
      <protection locked="0"/>
    </xf>
    <xf numFmtId="49" fontId="3" fillId="3" borderId="61" xfId="0" applyNumberFormat="1" applyFont="1" applyFill="1" applyBorder="1" applyAlignment="1" applyProtection="1">
      <alignment vertical="center" shrinkToFit="1"/>
      <protection locked="0"/>
    </xf>
    <xf numFmtId="49" fontId="3" fillId="3" borderId="14" xfId="0" applyNumberFormat="1" applyFont="1" applyFill="1" applyBorder="1" applyAlignment="1" applyProtection="1">
      <alignment vertical="center" shrinkToFit="1"/>
      <protection locked="0"/>
    </xf>
    <xf numFmtId="49" fontId="3" fillId="3" borderId="64" xfId="0" applyNumberFormat="1" applyFont="1" applyFill="1" applyBorder="1" applyAlignment="1" applyProtection="1">
      <alignment vertical="center" shrinkToFit="1"/>
      <protection locked="0"/>
    </xf>
    <xf numFmtId="166" fontId="27" fillId="0" borderId="32" xfId="0" quotePrefix="1" applyNumberFormat="1" applyFont="1" applyBorder="1" applyAlignment="1">
      <alignment horizontal="center" vertical="center" wrapText="1"/>
    </xf>
    <xf numFmtId="166" fontId="27" fillId="0" borderId="65" xfId="0" quotePrefix="1" applyNumberFormat="1" applyFont="1" applyBorder="1" applyAlignment="1">
      <alignment horizontal="center" vertical="center" wrapText="1"/>
    </xf>
    <xf numFmtId="0" fontId="27" fillId="0" borderId="0" xfId="0" applyFont="1" applyAlignment="1">
      <alignment horizontal="center" vertical="center" wrapText="1"/>
    </xf>
    <xf numFmtId="0" fontId="27" fillId="0" borderId="28" xfId="0" applyFont="1" applyBorder="1" applyAlignment="1">
      <alignment horizontal="center" vertical="center" wrapText="1"/>
    </xf>
    <xf numFmtId="0" fontId="27" fillId="0" borderId="11" xfId="0" applyFont="1" applyBorder="1" applyAlignment="1">
      <alignment vertical="center" wrapText="1"/>
    </xf>
    <xf numFmtId="0" fontId="27" fillId="0" borderId="32" xfId="0" applyFont="1" applyBorder="1" applyAlignment="1">
      <alignment vertical="center" wrapText="1"/>
    </xf>
    <xf numFmtId="0" fontId="27" fillId="0" borderId="58" xfId="0" applyFont="1" applyBorder="1" applyAlignment="1">
      <alignment vertical="top" wrapText="1"/>
    </xf>
    <xf numFmtId="0" fontId="27" fillId="0" borderId="69" xfId="0" applyFont="1" applyBorder="1" applyAlignment="1">
      <alignment vertical="top" wrapText="1"/>
    </xf>
    <xf numFmtId="0" fontId="27" fillId="0" borderId="14" xfId="0" applyFont="1" applyBorder="1" applyAlignment="1">
      <alignment horizontal="left" vertical="center" wrapText="1"/>
    </xf>
    <xf numFmtId="0" fontId="3" fillId="0" borderId="0" xfId="0" applyFont="1" applyAlignment="1">
      <alignment vertical="top" wrapText="1"/>
    </xf>
    <xf numFmtId="0" fontId="27" fillId="0" borderId="0" xfId="0" applyFont="1" applyAlignment="1">
      <alignment horizontal="left" vertical="top"/>
    </xf>
    <xf numFmtId="49" fontId="28" fillId="0" borderId="0" xfId="0" applyNumberFormat="1" applyFont="1" applyAlignment="1" applyProtection="1">
      <alignment horizontal="left" vertical="top"/>
      <protection locked="0"/>
    </xf>
    <xf numFmtId="49" fontId="28" fillId="0" borderId="0" xfId="0" applyNumberFormat="1" applyFont="1" applyAlignment="1">
      <alignment horizontal="left" vertical="top"/>
    </xf>
    <xf numFmtId="0" fontId="11" fillId="0" borderId="46" xfId="0" applyFont="1" applyBorder="1" applyAlignment="1">
      <alignment vertical="center" wrapText="1"/>
    </xf>
    <xf numFmtId="0" fontId="11" fillId="0" borderId="51" xfId="0" applyFont="1" applyBorder="1" applyAlignment="1">
      <alignment vertical="center" wrapText="1"/>
    </xf>
    <xf numFmtId="165" fontId="4" fillId="5" borderId="52" xfId="0" applyNumberFormat="1" applyFont="1" applyFill="1" applyBorder="1" applyAlignment="1" applyProtection="1">
      <alignment horizontal="center" vertical="center"/>
      <protection locked="0"/>
    </xf>
    <xf numFmtId="165" fontId="4" fillId="5" borderId="51" xfId="0" applyNumberFormat="1" applyFont="1" applyFill="1" applyBorder="1" applyAlignment="1" applyProtection="1">
      <alignment horizontal="center" vertical="center"/>
      <protection locked="0"/>
    </xf>
    <xf numFmtId="49" fontId="29" fillId="0" borderId="0" xfId="0" applyNumberFormat="1" applyFont="1" applyAlignment="1">
      <alignment vertical="center" wrapText="1"/>
    </xf>
    <xf numFmtId="49" fontId="28" fillId="3" borderId="70" xfId="0" applyNumberFormat="1" applyFont="1" applyFill="1" applyBorder="1" applyAlignment="1" applyProtection="1">
      <alignment horizontal="center" vertical="center" wrapText="1"/>
      <protection locked="0"/>
    </xf>
    <xf numFmtId="49" fontId="28" fillId="3" borderId="71" xfId="0" applyNumberFormat="1" applyFont="1" applyFill="1" applyBorder="1" applyAlignment="1" applyProtection="1">
      <alignment horizontal="center" vertical="center" wrapText="1"/>
      <protection locked="0"/>
    </xf>
    <xf numFmtId="49" fontId="9" fillId="0" borderId="0" xfId="0" applyNumberFormat="1" applyFont="1" applyAlignment="1">
      <alignment horizontal="left" vertical="center" wrapText="1"/>
    </xf>
    <xf numFmtId="49" fontId="28" fillId="3" borderId="72" xfId="0" applyNumberFormat="1" applyFont="1" applyFill="1" applyBorder="1" applyAlignment="1" applyProtection="1">
      <alignment horizontal="center" vertical="center" wrapText="1"/>
      <protection locked="0"/>
    </xf>
    <xf numFmtId="165" fontId="3" fillId="5" borderId="66" xfId="0" applyNumberFormat="1" applyFont="1" applyFill="1" applyBorder="1" applyAlignment="1" applyProtection="1">
      <alignment horizontal="center" vertical="center"/>
      <protection locked="0"/>
    </xf>
    <xf numFmtId="165" fontId="3" fillId="5" borderId="67" xfId="0" applyNumberFormat="1" applyFont="1" applyFill="1" applyBorder="1" applyAlignment="1" applyProtection="1">
      <alignment horizontal="center" vertical="center"/>
      <protection locked="0"/>
    </xf>
    <xf numFmtId="165" fontId="3" fillId="5" borderId="12" xfId="0" applyNumberFormat="1" applyFont="1" applyFill="1" applyBorder="1" applyAlignment="1" applyProtection="1">
      <alignment horizontal="center" vertical="center"/>
      <protection locked="0"/>
    </xf>
    <xf numFmtId="165" fontId="3" fillId="5" borderId="13" xfId="0" applyNumberFormat="1" applyFont="1" applyFill="1" applyBorder="1" applyAlignment="1" applyProtection="1">
      <alignment horizontal="center" vertical="center"/>
      <protection locked="0"/>
    </xf>
    <xf numFmtId="0" fontId="4" fillId="4" borderId="30" xfId="0" applyFont="1" applyFill="1" applyBorder="1" applyAlignment="1">
      <alignment vertical="center"/>
    </xf>
    <xf numFmtId="0" fontId="4" fillId="4" borderId="31" xfId="0" applyFont="1" applyFill="1" applyBorder="1" applyAlignment="1">
      <alignment vertical="center"/>
    </xf>
    <xf numFmtId="0" fontId="34" fillId="0" borderId="1" xfId="0" applyFont="1" applyBorder="1" applyAlignment="1">
      <alignment horizontal="left"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28" fillId="0" borderId="54" xfId="0" applyFont="1" applyBorder="1" applyAlignment="1">
      <alignment vertical="center" wrapText="1"/>
    </xf>
    <xf numFmtId="0" fontId="28" fillId="0" borderId="56" xfId="0" applyFont="1" applyBorder="1" applyAlignment="1">
      <alignment vertical="center" wrapText="1"/>
    </xf>
    <xf numFmtId="165" fontId="3" fillId="5" borderId="17" xfId="0" applyNumberFormat="1" applyFont="1" applyFill="1" applyBorder="1" applyAlignment="1" applyProtection="1">
      <alignment horizontal="center" vertical="center"/>
      <protection locked="0"/>
    </xf>
    <xf numFmtId="165" fontId="3" fillId="5" borderId="18" xfId="0" applyNumberFormat="1" applyFont="1" applyFill="1" applyBorder="1" applyAlignment="1" applyProtection="1">
      <alignment horizontal="center" vertical="center"/>
      <protection locked="0"/>
    </xf>
    <xf numFmtId="165" fontId="3" fillId="5" borderId="9" xfId="0" applyNumberFormat="1" applyFont="1" applyFill="1" applyBorder="1" applyAlignment="1" applyProtection="1">
      <alignment horizontal="center" vertical="center"/>
      <protection locked="0"/>
    </xf>
    <xf numFmtId="165" fontId="3" fillId="5" borderId="10" xfId="0" applyNumberFormat="1" applyFont="1" applyFill="1" applyBorder="1" applyAlignment="1" applyProtection="1">
      <alignment horizontal="center" vertical="center"/>
      <protection locked="0"/>
    </xf>
    <xf numFmtId="0" fontId="27" fillId="0" borderId="11" xfId="0" applyFont="1" applyBorder="1" applyAlignment="1">
      <alignment horizontal="left" vertical="center" wrapText="1"/>
    </xf>
    <xf numFmtId="165" fontId="4" fillId="0" borderId="15" xfId="0" applyNumberFormat="1" applyFont="1" applyBorder="1" applyAlignment="1">
      <alignment horizontal="center" vertical="center"/>
    </xf>
    <xf numFmtId="165" fontId="4" fillId="0" borderId="16" xfId="0" applyNumberFormat="1" applyFont="1" applyBorder="1" applyAlignment="1">
      <alignment horizontal="center" vertical="center"/>
    </xf>
    <xf numFmtId="0" fontId="27" fillId="5" borderId="32" xfId="0" applyFont="1" applyFill="1" applyBorder="1" applyAlignment="1" applyProtection="1">
      <alignment vertical="center" shrinkToFit="1"/>
      <protection locked="0"/>
    </xf>
    <xf numFmtId="0" fontId="27" fillId="5" borderId="33" xfId="0" applyFont="1" applyFill="1" applyBorder="1" applyAlignment="1" applyProtection="1">
      <alignment vertical="center" shrinkToFit="1"/>
      <protection locked="0"/>
    </xf>
    <xf numFmtId="165" fontId="3" fillId="5" borderId="15" xfId="0" applyNumberFormat="1" applyFont="1" applyFill="1" applyBorder="1" applyAlignment="1" applyProtection="1">
      <alignment horizontal="center" vertical="center"/>
      <protection locked="0"/>
    </xf>
    <xf numFmtId="165" fontId="3" fillId="5" borderId="16" xfId="0" applyNumberFormat="1" applyFont="1" applyFill="1" applyBorder="1" applyAlignment="1" applyProtection="1">
      <alignment horizontal="center" vertical="center"/>
      <protection locked="0"/>
    </xf>
    <xf numFmtId="0" fontId="27" fillId="0" borderId="32" xfId="0" applyFont="1" applyBorder="1" applyAlignment="1">
      <alignment horizontal="left" vertical="center" wrapText="1"/>
    </xf>
    <xf numFmtId="0" fontId="27" fillId="5" borderId="58" xfId="0" applyFont="1" applyFill="1" applyBorder="1" applyAlignment="1" applyProtection="1">
      <alignment horizontal="left" vertical="center" shrinkToFit="1"/>
      <protection locked="0"/>
    </xf>
    <xf numFmtId="0" fontId="27" fillId="0" borderId="0" xfId="0" applyFont="1" applyAlignment="1">
      <alignment vertical="center" wrapText="1"/>
    </xf>
    <xf numFmtId="0" fontId="27" fillId="0" borderId="68" xfId="0" applyFont="1" applyBorder="1" applyAlignment="1">
      <alignment vertical="center" wrapText="1"/>
    </xf>
    <xf numFmtId="0" fontId="27" fillId="0" borderId="11" xfId="0" applyFont="1" applyBorder="1" applyAlignment="1">
      <alignment horizontal="left" vertical="top" wrapText="1"/>
    </xf>
    <xf numFmtId="0" fontId="27" fillId="0" borderId="0" xfId="0" applyFont="1" applyAlignment="1" applyProtection="1">
      <alignment vertical="center"/>
      <protection hidden="1"/>
    </xf>
    <xf numFmtId="165" fontId="4" fillId="0" borderId="62" xfId="0" applyNumberFormat="1" applyFont="1" applyBorder="1" applyAlignment="1">
      <alignment vertical="center"/>
    </xf>
    <xf numFmtId="165" fontId="4" fillId="0" borderId="63" xfId="0" applyNumberFormat="1" applyFont="1" applyBorder="1" applyAlignment="1">
      <alignment vertical="center"/>
    </xf>
    <xf numFmtId="165" fontId="4" fillId="0" borderId="73" xfId="0" applyNumberFormat="1" applyFont="1" applyBorder="1" applyAlignment="1">
      <alignment vertical="center"/>
    </xf>
    <xf numFmtId="165" fontId="4" fillId="0" borderId="30" xfId="0" applyNumberFormat="1" applyFont="1" applyBorder="1" applyAlignment="1">
      <alignment horizontal="center" vertical="center"/>
    </xf>
    <xf numFmtId="165" fontId="4" fillId="0" borderId="31" xfId="0" applyNumberFormat="1" applyFont="1" applyBorder="1" applyAlignment="1">
      <alignment horizontal="center" vertical="center"/>
    </xf>
    <xf numFmtId="0" fontId="35"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vertical="top" wrapText="1"/>
    </xf>
    <xf numFmtId="0" fontId="31" fillId="0" borderId="0" xfId="0" applyFont="1" applyAlignment="1">
      <alignment horizontal="left" vertical="top" wrapText="1"/>
    </xf>
    <xf numFmtId="0" fontId="28" fillId="0" borderId="0" xfId="0" applyFont="1" applyAlignment="1" applyProtection="1">
      <alignment horizontal="left" vertical="top" wrapText="1"/>
      <protection locked="0"/>
    </xf>
    <xf numFmtId="0" fontId="28" fillId="7" borderId="0" xfId="0" applyFont="1" applyFill="1" applyAlignment="1" applyProtection="1">
      <alignment horizontal="left" vertical="top" wrapText="1"/>
      <protection locked="0"/>
    </xf>
    <xf numFmtId="49" fontId="8" fillId="0" borderId="0" xfId="0" applyNumberFormat="1" applyFont="1" applyAlignment="1">
      <alignment vertical="center" wrapText="1"/>
    </xf>
  </cellXfs>
  <cellStyles count="5">
    <cellStyle name="Erklärender Text" xfId="2" builtinId="53"/>
    <cellStyle name="Link" xfId="4" builtinId="8"/>
    <cellStyle name="Prozent" xfId="1" builtinId="5"/>
    <cellStyle name="Standard" xfId="0" builtinId="0"/>
    <cellStyle name="Standard 2" xfId="3" xr:uid="{00000000-0005-0000-0000-000002000000}"/>
  </cellStyles>
  <dxfs count="320">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1" Type="http://schemas.openxmlformats.org/officeDocument/2006/relationships/image" Target="../media/image2.gif"/></Relationships>
</file>

<file path=xl/drawings/_rels/drawing16.xml.rels><?xml version="1.0" encoding="UTF-8" standalone="yes"?>
<Relationships xmlns="http://schemas.openxmlformats.org/package/2006/relationships"><Relationship Id="rId1" Type="http://schemas.openxmlformats.org/officeDocument/2006/relationships/image" Target="../media/image2.gif"/></Relationships>
</file>

<file path=xl/drawings/_rels/drawing17.xml.rels><?xml version="1.0" encoding="UTF-8" standalone="yes"?>
<Relationships xmlns="http://schemas.openxmlformats.org/package/2006/relationships"><Relationship Id="rId1" Type="http://schemas.openxmlformats.org/officeDocument/2006/relationships/image" Target="../media/image2.gif"/></Relationships>
</file>

<file path=xl/drawings/_rels/drawing18.xml.rels><?xml version="1.0" encoding="UTF-8" standalone="yes"?>
<Relationships xmlns="http://schemas.openxmlformats.org/package/2006/relationships"><Relationship Id="rId1" Type="http://schemas.openxmlformats.org/officeDocument/2006/relationships/image" Target="../media/image2.gif"/></Relationships>
</file>

<file path=xl/drawings/_rels/drawing19.xml.rels><?xml version="1.0" encoding="UTF-8" standalone="yes"?>
<Relationships xmlns="http://schemas.openxmlformats.org/package/2006/relationships"><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20.xml.rels><?xml version="1.0" encoding="UTF-8" standalone="yes"?>
<Relationships xmlns="http://schemas.openxmlformats.org/package/2006/relationships"><Relationship Id="rId1" Type="http://schemas.openxmlformats.org/officeDocument/2006/relationships/image" Target="../media/image2.gif"/></Relationships>
</file>

<file path=xl/drawings/_rels/drawing21.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FC5EC1D-8A0A-47C8-8EA0-09EB06CD7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44100" y="114300"/>
          <a:ext cx="1933575" cy="643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548D2B7-761D-4580-A96C-B98C431CB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10001250" y="114300"/>
          <a:ext cx="1933575" cy="643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B8084FC-3E67-4EB9-9D7B-B7F12B27A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44100" y="114300"/>
          <a:ext cx="1933575" cy="643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A55351C8-0A70-4B90-9FE2-A4869E4A53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15525" y="114300"/>
          <a:ext cx="1933575" cy="643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CD39F90-1C25-4A4E-9981-7B4372925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15525" y="114300"/>
          <a:ext cx="1933575" cy="6438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36F2D5F-FD01-490F-89F9-F86DC6449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91725" y="114300"/>
          <a:ext cx="1933575" cy="6438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614AEFA-CC55-4D3A-8CC6-F5BB57128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44100" y="114300"/>
          <a:ext cx="1933575" cy="6438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6258C8A-3BDC-4091-B0BF-FBFEDF38EB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72675" y="114300"/>
          <a:ext cx="1933575" cy="6438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58998B4-A40A-412A-BB2F-EA39BDCD5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72675" y="114300"/>
          <a:ext cx="1933575" cy="643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B80CA8D-7A41-46C4-B709-F995E565D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34575" y="114300"/>
          <a:ext cx="1933575" cy="643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751205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93" b="10093"/>
        <a:stretch/>
      </xdr:blipFill>
      <xdr:spPr>
        <a:xfrm>
          <a:off x="10334625" y="114300"/>
          <a:ext cx="1933575" cy="6432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C4862EA-057A-4A69-9EC9-35A10A678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25050" y="114300"/>
          <a:ext cx="1933575" cy="6438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60AB5272-0BAD-4DC5-8AFD-B32C385B60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06000" y="114300"/>
          <a:ext cx="1933575" cy="643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10058400" y="114300"/>
          <a:ext cx="1933575" cy="64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7720B40-B6DF-4761-A2C8-9B6C23C74D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10039350"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A7B04E5D-717B-468B-9D0B-A26E6B0FF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34575" y="114300"/>
          <a:ext cx="1933575" cy="64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302FC4E3-D18E-432B-A19A-E303271F5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91725" y="114300"/>
          <a:ext cx="1933575" cy="64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EF545CE-D84F-46AA-803A-C8DBC4E95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15525" y="114300"/>
          <a:ext cx="1933575" cy="64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338A0734-62EC-4FFF-9DE5-D348ED67F3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906000" y="114300"/>
          <a:ext cx="1933575" cy="643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A3DA038-5DF2-4097-B868-1B7529F8B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053" b="10053"/>
        <a:stretch/>
      </xdr:blipFill>
      <xdr:spPr>
        <a:xfrm>
          <a:off x="9877425" y="114300"/>
          <a:ext cx="1933575" cy="64389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EEDC854-1164-4919-99B7-63D9883E8864}">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87102B5C-C209-42AB-B82F-F3B9E9D0FF89}">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EFAC8-185C-48B4-BE20-DC33CC957F1C}">
  <dimension ref="A1:C101"/>
  <sheetViews>
    <sheetView workbookViewId="0">
      <pane ySplit="1" topLeftCell="A2" activePane="bottomLeft" state="frozenSplit"/>
      <selection pane="bottomLeft" activeCell="A2" sqref="A2"/>
    </sheetView>
  </sheetViews>
  <sheetFormatPr baseColWidth="10" defaultRowHeight="10"/>
  <cols>
    <col min="1" max="1" width="15.88671875" style="33" customWidth="1"/>
    <col min="2" max="2" width="100.88671875" customWidth="1"/>
  </cols>
  <sheetData>
    <row r="1" spans="1:3" s="33" customFormat="1">
      <c r="A1" s="33" t="s">
        <v>671</v>
      </c>
      <c r="B1" s="33" t="s">
        <v>672</v>
      </c>
      <c r="C1" s="33" t="s">
        <v>673</v>
      </c>
    </row>
    <row r="2" spans="1:3">
      <c r="A2" s="33">
        <f>'CandidatsSoumissionnaires 1-5'!$K$47</f>
        <v>1</v>
      </c>
      <c r="B2" s="40" t="str">
        <f>'CandidatsSoumissionnaires 1-5'!$J$8</f>
        <v>Candidat / soumissionnaire 1</v>
      </c>
      <c r="C2">
        <f>'CandidatsSoumissionnaires 1-5'!$K$46</f>
        <v>0</v>
      </c>
    </row>
    <row r="3" spans="1:3">
      <c r="A3" s="33">
        <f>'CandidatsSoumissionnaires 1-5'!$M$47</f>
        <v>1</v>
      </c>
      <c r="B3" s="40" t="str">
        <f>'CandidatsSoumissionnaires 1-5'!$L$8</f>
        <v>Candidat / soumissionnaire 2</v>
      </c>
      <c r="C3">
        <f>'CandidatsSoumissionnaires 1-5'!$M$46</f>
        <v>0</v>
      </c>
    </row>
    <row r="4" spans="1:3">
      <c r="A4" s="33">
        <f>'CandidatsSoumissionnaires 1-5'!$O$47</f>
        <v>1</v>
      </c>
      <c r="B4" s="40" t="str">
        <f>'CandidatsSoumissionnaires 1-5'!$N$8</f>
        <v>Candidat / soumissionnaire 3</v>
      </c>
      <c r="C4">
        <f>'CandidatsSoumissionnaires 1-5'!$O$46</f>
        <v>0</v>
      </c>
    </row>
    <row r="5" spans="1:3">
      <c r="A5" s="33">
        <f>'CandidatsSoumissionnaires 1-5'!$Q$47</f>
        <v>1</v>
      </c>
      <c r="B5" s="40" t="str">
        <f>'CandidatsSoumissionnaires 1-5'!$P$8</f>
        <v>Candidat / soumissionnaire 4</v>
      </c>
      <c r="C5">
        <f>'CandidatsSoumissionnaires 1-5'!$Q$46</f>
        <v>0</v>
      </c>
    </row>
    <row r="6" spans="1:3">
      <c r="A6" s="33">
        <f>'CandidatsSoumissionnaires 1-5'!$S$47</f>
        <v>1</v>
      </c>
      <c r="B6" s="40" t="str">
        <f>'CandidatsSoumissionnaires 1-5'!$R$8</f>
        <v>Candidat / soumissionnaire 5</v>
      </c>
      <c r="C6">
        <f>'CandidatsSoumissionnaires 1-5'!$S$46</f>
        <v>0</v>
      </c>
    </row>
    <row r="7" spans="1:3">
      <c r="A7" s="33">
        <f>'CandidatsSoumissionnaires 6-10'!$K$47</f>
        <v>1</v>
      </c>
      <c r="B7" s="40" t="str">
        <f>'CandidatsSoumissionnaires 6-10'!$J$8</f>
        <v>Candidat / soumissionnaire 6</v>
      </c>
      <c r="C7">
        <f>'CandidatsSoumissionnaires 6-10'!$K$46</f>
        <v>0</v>
      </c>
    </row>
    <row r="8" spans="1:3">
      <c r="A8" s="33">
        <f>'CandidatsSoumissionnaires 6-10'!$M$47</f>
        <v>1</v>
      </c>
      <c r="B8" s="40" t="str">
        <f>'CandidatsSoumissionnaires 6-10'!$L$8</f>
        <v>Candidat / soumissionnaire 7</v>
      </c>
      <c r="C8">
        <f>'CandidatsSoumissionnaires 6-10'!$M$46</f>
        <v>0</v>
      </c>
    </row>
    <row r="9" spans="1:3">
      <c r="A9" s="33">
        <f>'CandidatsSoumissionnaires 6-10'!$O$47</f>
        <v>1</v>
      </c>
      <c r="B9" s="40" t="str">
        <f>'CandidatsSoumissionnaires 6-10'!$N$8</f>
        <v>Candidat / soumissionnaire 8</v>
      </c>
      <c r="C9">
        <f>'CandidatsSoumissionnaires 6-10'!$O$46</f>
        <v>0</v>
      </c>
    </row>
    <row r="10" spans="1:3">
      <c r="A10" s="33">
        <f>'CandidatsSoumissionnaires 6-10'!$Q$47</f>
        <v>1</v>
      </c>
      <c r="B10" s="40" t="str">
        <f>'CandidatsSoumissionnaires 6-10'!$P$8</f>
        <v>Candidat / soumissionnaire 9</v>
      </c>
      <c r="C10">
        <f>'CandidatsSoumissionnaires 6-10'!$Q$46</f>
        <v>0</v>
      </c>
    </row>
    <row r="11" spans="1:3">
      <c r="A11" s="33">
        <f>'CandidatsSoumissionnaires 6-10'!$S$47</f>
        <v>1</v>
      </c>
      <c r="B11" s="40" t="str">
        <f>'CandidatsSoumissionnaires 6-10'!$R$8</f>
        <v>Candidat / soumissionnaire 10</v>
      </c>
      <c r="C11">
        <f>'CandidatsSoumissionnaires 6-10'!$S$46</f>
        <v>0</v>
      </c>
    </row>
    <row r="12" spans="1:3">
      <c r="A12" s="33">
        <f>'CandidatsSoumissionnaires 11-15'!$K$47</f>
        <v>1</v>
      </c>
      <c r="B12" s="40" t="str">
        <f>'CandidatsSoumissionnaires 11-15'!$J$8</f>
        <v>Candidat / soumissionnaire 11</v>
      </c>
      <c r="C12">
        <f>'CandidatsSoumissionnaires 11-15'!$K$46</f>
        <v>0</v>
      </c>
    </row>
    <row r="13" spans="1:3">
      <c r="A13" s="33">
        <f>'CandidatsSoumissionnaires 11-15'!$M$47</f>
        <v>1</v>
      </c>
      <c r="B13" s="40" t="str">
        <f>'CandidatsSoumissionnaires 11-15'!$L$8</f>
        <v>Candidat / soumissionnaire 12</v>
      </c>
      <c r="C13">
        <f>'CandidatsSoumissionnaires 11-15'!$M$46</f>
        <v>0</v>
      </c>
    </row>
    <row r="14" spans="1:3">
      <c r="A14" s="33">
        <f>'CandidatsSoumissionnaires 11-15'!$O$47</f>
        <v>1</v>
      </c>
      <c r="B14" s="40" t="str">
        <f>'CandidatsSoumissionnaires 11-15'!$N$8</f>
        <v>Candidat / soumissionnaire 13</v>
      </c>
      <c r="C14">
        <f>'CandidatsSoumissionnaires 11-15'!$O$46</f>
        <v>0</v>
      </c>
    </row>
    <row r="15" spans="1:3">
      <c r="A15" s="33">
        <f>'CandidatsSoumissionnaires 11-15'!$Q$47</f>
        <v>1</v>
      </c>
      <c r="B15" s="40" t="str">
        <f>'CandidatsSoumissionnaires 11-15'!$P$8</f>
        <v>Candidat / soumissionnaire 14</v>
      </c>
      <c r="C15">
        <f>'CandidatsSoumissionnaires 11-15'!$Q$46</f>
        <v>0</v>
      </c>
    </row>
    <row r="16" spans="1:3">
      <c r="A16" s="33">
        <f>'CandidatsSoumissionnaires 11-15'!$S$47</f>
        <v>1</v>
      </c>
      <c r="B16" s="40" t="str">
        <f>'CandidatsSoumissionnaires 11-15'!$R$8</f>
        <v>Candidat / soumissionnaire 15</v>
      </c>
      <c r="C16">
        <f>'CandidatsSoumissionnaires 11-15'!$S$46</f>
        <v>0</v>
      </c>
    </row>
    <row r="17" spans="1:3">
      <c r="A17" s="33">
        <f>'CandidatsSoumissionnaires 16-20'!$K$47</f>
        <v>1</v>
      </c>
      <c r="B17" s="40" t="str">
        <f>'CandidatsSoumissionnaires 16-20'!$J$8</f>
        <v>Candidat / soumissionnaire 16</v>
      </c>
      <c r="C17">
        <f>'CandidatsSoumissionnaires 16-20'!$K$46</f>
        <v>0</v>
      </c>
    </row>
    <row r="18" spans="1:3">
      <c r="A18" s="33">
        <f>'CandidatsSoumissionnaires 16-20'!$M$47</f>
        <v>1</v>
      </c>
      <c r="B18" s="40" t="str">
        <f>'CandidatsSoumissionnaires 16-20'!$L$8</f>
        <v>Candidat / soumissionnaire 17</v>
      </c>
      <c r="C18">
        <f>'CandidatsSoumissionnaires 16-20'!$M$46</f>
        <v>0</v>
      </c>
    </row>
    <row r="19" spans="1:3">
      <c r="A19" s="33">
        <f>'CandidatsSoumissionnaires 16-20'!$O$47</f>
        <v>1</v>
      </c>
      <c r="B19" s="40" t="str">
        <f>'CandidatsSoumissionnaires 16-20'!$N$8</f>
        <v>Candidat / soumissionnaire 18</v>
      </c>
      <c r="C19">
        <f>'CandidatsSoumissionnaires 16-20'!$O$46</f>
        <v>0</v>
      </c>
    </row>
    <row r="20" spans="1:3">
      <c r="A20" s="33">
        <f>'CandidatsSoumissionnaires 16-20'!$Q$47</f>
        <v>1</v>
      </c>
      <c r="B20" s="40" t="str">
        <f>'CandidatsSoumissionnaires 16-20'!$P$8</f>
        <v>Candidat / soumissionnaire 19</v>
      </c>
      <c r="C20">
        <f>'CandidatsSoumissionnaires 16-20'!$Q$46</f>
        <v>0</v>
      </c>
    </row>
    <row r="21" spans="1:3">
      <c r="A21" s="33">
        <f>'CandidatsSoumissionnaires 16-20'!$S$47</f>
        <v>1</v>
      </c>
      <c r="B21" s="40" t="str">
        <f>'CandidatsSoumissionnaires 16-20'!$R$8</f>
        <v>Candidat / soumissionnaire 20</v>
      </c>
      <c r="C21">
        <f>'CandidatsSoumissionnaires 16-20'!$S$46</f>
        <v>0</v>
      </c>
    </row>
    <row r="22" spans="1:3">
      <c r="A22" s="33">
        <f>'CandidatsSoumissionnaires 21-25'!$K$47</f>
        <v>1</v>
      </c>
      <c r="B22" s="40" t="str">
        <f>'CandidatsSoumissionnaires 21-25'!$J$8</f>
        <v>Candidat / soumissionnaire 21</v>
      </c>
      <c r="C22">
        <f>'CandidatsSoumissionnaires 21-25'!$K$46</f>
        <v>0</v>
      </c>
    </row>
    <row r="23" spans="1:3">
      <c r="A23" s="33">
        <f>'CandidatsSoumissionnaires 21-25'!$M$47</f>
        <v>1</v>
      </c>
      <c r="B23" s="40" t="str">
        <f>'CandidatsSoumissionnaires 21-25'!$L$8</f>
        <v>Candidat / soumissionnaire 22</v>
      </c>
      <c r="C23">
        <f>'CandidatsSoumissionnaires 21-25'!$M$46</f>
        <v>0</v>
      </c>
    </row>
    <row r="24" spans="1:3">
      <c r="A24" s="33">
        <f>'CandidatsSoumissionnaires 21-25'!$O$47</f>
        <v>1</v>
      </c>
      <c r="B24" s="40" t="str">
        <f>'CandidatsSoumissionnaires 21-25'!$N$8</f>
        <v>Candidat / soumissionnaire 23</v>
      </c>
      <c r="C24">
        <f>'CandidatsSoumissionnaires 21-25'!$O$46</f>
        <v>0</v>
      </c>
    </row>
    <row r="25" spans="1:3">
      <c r="A25" s="33">
        <f>'CandidatsSoumissionnaires 21-25'!$Q$47</f>
        <v>1</v>
      </c>
      <c r="B25" s="40" t="str">
        <f>'CandidatsSoumissionnaires 21-25'!$P$8</f>
        <v>Candidat / soumissionnaire 24</v>
      </c>
      <c r="C25">
        <f>'CandidatsSoumissionnaires 21-25'!$Q$46</f>
        <v>0</v>
      </c>
    </row>
    <row r="26" spans="1:3">
      <c r="A26" s="33">
        <f>'CandidatsSoumissionnaires 21-25'!$S$47</f>
        <v>1</v>
      </c>
      <c r="B26" s="40" t="str">
        <f>'CandidatsSoumissionnaires 21-25'!$R$8</f>
        <v>Candidat / soumissionnaire 25</v>
      </c>
      <c r="C26">
        <f>'CandidatsSoumissionnaires 21-25'!$S$46</f>
        <v>0</v>
      </c>
    </row>
    <row r="27" spans="1:3">
      <c r="A27" s="33">
        <f>'CandidatsSoumissionnaires 26-30'!$K$47</f>
        <v>1</v>
      </c>
      <c r="B27" s="40" t="str">
        <f>'CandidatsSoumissionnaires 26-30'!$J$8</f>
        <v>Candidat / soumissionnaire 26</v>
      </c>
      <c r="C27">
        <f>'CandidatsSoumissionnaires 26-30'!$K$46</f>
        <v>0</v>
      </c>
    </row>
    <row r="28" spans="1:3">
      <c r="A28" s="33">
        <f>'CandidatsSoumissionnaires 26-30'!$M$47</f>
        <v>1</v>
      </c>
      <c r="B28" s="40" t="str">
        <f>'CandidatsSoumissionnaires 26-30'!$L$8</f>
        <v>Candidat / soumissionnaire 27</v>
      </c>
      <c r="C28">
        <f>'CandidatsSoumissionnaires 26-30'!$M$46</f>
        <v>0</v>
      </c>
    </row>
    <row r="29" spans="1:3">
      <c r="A29" s="33">
        <f>'CandidatsSoumissionnaires 26-30'!$O$47</f>
        <v>1</v>
      </c>
      <c r="B29" s="40" t="str">
        <f>'CandidatsSoumissionnaires 26-30'!$N$8</f>
        <v>Candidat / soumissionnaire 28</v>
      </c>
      <c r="C29">
        <f>'CandidatsSoumissionnaires 26-30'!$O$46</f>
        <v>0</v>
      </c>
    </row>
    <row r="30" spans="1:3">
      <c r="A30" s="33">
        <f>'CandidatsSoumissionnaires 26-30'!$Q$47</f>
        <v>1</v>
      </c>
      <c r="B30" s="40" t="str">
        <f>'CandidatsSoumissionnaires 26-30'!$P$8</f>
        <v>Candidat / soumissionnaire 29</v>
      </c>
      <c r="C30">
        <f>'CandidatsSoumissionnaires 26-30'!$Q$46</f>
        <v>0</v>
      </c>
    </row>
    <row r="31" spans="1:3">
      <c r="A31" s="33">
        <f>'CandidatsSoumissionnaires 26-30'!$S$47</f>
        <v>1</v>
      </c>
      <c r="B31" s="40" t="str">
        <f>'CandidatsSoumissionnaires 26-30'!$R$8</f>
        <v>Candidat / soumissionnaire 30</v>
      </c>
      <c r="C31">
        <f>'CandidatsSoumissionnaires 26-30'!$S$46</f>
        <v>0</v>
      </c>
    </row>
    <row r="32" spans="1:3">
      <c r="A32" s="33">
        <f>'CandidatsSoumissionnaires 31-35'!$K$47</f>
        <v>1</v>
      </c>
      <c r="B32" s="40" t="str">
        <f>'CandidatsSoumissionnaires 31-35'!$J$8</f>
        <v>Candidat / soumissionnaire 31</v>
      </c>
      <c r="C32">
        <f>'CandidatsSoumissionnaires 31-35'!$K$46</f>
        <v>0</v>
      </c>
    </row>
    <row r="33" spans="1:3">
      <c r="A33" s="33">
        <f>'CandidatsSoumissionnaires 31-35'!$M$47</f>
        <v>1</v>
      </c>
      <c r="B33" s="40" t="str">
        <f>'CandidatsSoumissionnaires 31-35'!$L$8</f>
        <v>Candidat / soumissionnaire 32</v>
      </c>
      <c r="C33">
        <f>'CandidatsSoumissionnaires 31-35'!$M$46</f>
        <v>0</v>
      </c>
    </row>
    <row r="34" spans="1:3">
      <c r="A34" s="33">
        <f>'CandidatsSoumissionnaires 31-35'!$O$47</f>
        <v>1</v>
      </c>
      <c r="B34" s="40" t="str">
        <f>'CandidatsSoumissionnaires 31-35'!$N$8</f>
        <v>Candidat / soumissionnaire 33</v>
      </c>
      <c r="C34">
        <f>'CandidatsSoumissionnaires 31-35'!$O$46</f>
        <v>0</v>
      </c>
    </row>
    <row r="35" spans="1:3">
      <c r="A35" s="33">
        <f>'CandidatsSoumissionnaires 31-35'!$Q$47</f>
        <v>1</v>
      </c>
      <c r="B35" s="40" t="str">
        <f>'CandidatsSoumissionnaires 31-35'!$P$8</f>
        <v>Candidat / soumissionnaire 34</v>
      </c>
      <c r="C35">
        <f>'CandidatsSoumissionnaires 31-35'!$Q$46</f>
        <v>0</v>
      </c>
    </row>
    <row r="36" spans="1:3">
      <c r="A36" s="33">
        <f>'CandidatsSoumissionnaires 31-35'!$S$47</f>
        <v>1</v>
      </c>
      <c r="B36" s="40" t="str">
        <f>'CandidatsSoumissionnaires 31-35'!$R$8</f>
        <v>Candidat / soumissionnaire 35</v>
      </c>
      <c r="C36">
        <f>'CandidatsSoumissionnaires 31-35'!$S$46</f>
        <v>0</v>
      </c>
    </row>
    <row r="37" spans="1:3">
      <c r="A37" s="33">
        <f>'CandidatsSoumissionnaires 36-40'!$K$47</f>
        <v>1</v>
      </c>
      <c r="B37" s="40" t="str">
        <f>'CandidatsSoumissionnaires 36-40'!$J$8</f>
        <v>Candidat / soumissionnaire 36</v>
      </c>
      <c r="C37">
        <f>'CandidatsSoumissionnaires 36-40'!$K$46</f>
        <v>0</v>
      </c>
    </row>
    <row r="38" spans="1:3">
      <c r="A38" s="33">
        <f>'CandidatsSoumissionnaires 36-40'!$M$47</f>
        <v>1</v>
      </c>
      <c r="B38" s="40" t="str">
        <f>'CandidatsSoumissionnaires 36-40'!$L$8</f>
        <v>Candidat / soumissionnaire 37</v>
      </c>
      <c r="C38">
        <f>'CandidatsSoumissionnaires 36-40'!$M$46</f>
        <v>0</v>
      </c>
    </row>
    <row r="39" spans="1:3">
      <c r="A39" s="33">
        <f>'CandidatsSoumissionnaires 36-40'!$O$47</f>
        <v>1</v>
      </c>
      <c r="B39" s="40" t="str">
        <f>'CandidatsSoumissionnaires 36-40'!$N$8</f>
        <v>Candidat / soumissionnaire 38</v>
      </c>
      <c r="C39">
        <f>'CandidatsSoumissionnaires 36-40'!$O$46</f>
        <v>0</v>
      </c>
    </row>
    <row r="40" spans="1:3">
      <c r="A40" s="33">
        <f>'CandidatsSoumissionnaires 36-40'!$Q$47</f>
        <v>1</v>
      </c>
      <c r="B40" s="40" t="str">
        <f>'CandidatsSoumissionnaires 36-40'!$P$8</f>
        <v>Candidat / soumissionnaire 39</v>
      </c>
      <c r="C40">
        <f>'CandidatsSoumissionnaires 36-40'!$Q$46</f>
        <v>0</v>
      </c>
    </row>
    <row r="41" spans="1:3">
      <c r="A41" s="33">
        <f>'CandidatsSoumissionnaires 36-40'!$S$47</f>
        <v>1</v>
      </c>
      <c r="B41" s="40" t="str">
        <f>'CandidatsSoumissionnaires 36-40'!$R$8</f>
        <v>Candidat / soumissionnaire 40</v>
      </c>
      <c r="C41">
        <f>'CandidatsSoumissionnaires 36-40'!$S$46</f>
        <v>0</v>
      </c>
    </row>
    <row r="42" spans="1:3">
      <c r="A42" s="33">
        <f>'CandidatsSoumissionnaires 41-45'!$K$47</f>
        <v>1</v>
      </c>
      <c r="B42" s="40" t="str">
        <f>'CandidatsSoumissionnaires 41-45'!$J$8</f>
        <v>Candidat / soumissionnaire 41</v>
      </c>
      <c r="C42">
        <f>'CandidatsSoumissionnaires 41-45'!$K$46</f>
        <v>0</v>
      </c>
    </row>
    <row r="43" spans="1:3">
      <c r="A43" s="33">
        <f>'CandidatsSoumissionnaires 41-45'!$M$47</f>
        <v>1</v>
      </c>
      <c r="B43" s="40" t="str">
        <f>'CandidatsSoumissionnaires 41-45'!$L$8</f>
        <v>Candidat / soumissionnaire 42</v>
      </c>
      <c r="C43">
        <f>'CandidatsSoumissionnaires 41-45'!$M$46</f>
        <v>0</v>
      </c>
    </row>
    <row r="44" spans="1:3">
      <c r="A44" s="33">
        <f>'CandidatsSoumissionnaires 41-45'!$O$47</f>
        <v>1</v>
      </c>
      <c r="B44" s="40" t="str">
        <f>'CandidatsSoumissionnaires 41-45'!$N$8</f>
        <v>Candidat / soumissionnaire 43</v>
      </c>
      <c r="C44">
        <f>'CandidatsSoumissionnaires 41-45'!$O$46</f>
        <v>0</v>
      </c>
    </row>
    <row r="45" spans="1:3">
      <c r="A45" s="33">
        <f>'CandidatsSoumissionnaires 41-45'!$Q$47</f>
        <v>1</v>
      </c>
      <c r="B45" s="40" t="str">
        <f>'CandidatsSoumissionnaires 41-45'!$P$8</f>
        <v>Candidat / soumissionnaire 44</v>
      </c>
      <c r="C45">
        <f>'CandidatsSoumissionnaires 41-45'!$Q$46</f>
        <v>0</v>
      </c>
    </row>
    <row r="46" spans="1:3">
      <c r="A46" s="33">
        <f>'CandidatsSoumissionnaires 41-45'!$S$47</f>
        <v>1</v>
      </c>
      <c r="B46" s="40" t="str">
        <f>'CandidatsSoumissionnaires 41-45'!$R$8</f>
        <v>Candidat / soumissionnaire 45</v>
      </c>
      <c r="C46">
        <f>'CandidatsSoumissionnaires 41-45'!$S$46</f>
        <v>0</v>
      </c>
    </row>
    <row r="47" spans="1:3">
      <c r="A47" s="33">
        <f>'CandidatsSoumissionnaires 46-50'!$K$47</f>
        <v>1</v>
      </c>
      <c r="B47" s="40" t="str">
        <f>'CandidatsSoumissionnaires 46-50'!$J$8</f>
        <v>Candidat / soumissionnaire 46</v>
      </c>
      <c r="C47">
        <f>'CandidatsSoumissionnaires 46-50'!$K$46</f>
        <v>0</v>
      </c>
    </row>
    <row r="48" spans="1:3">
      <c r="A48" s="33">
        <f>'CandidatsSoumissionnaires 46-50'!$M$47</f>
        <v>1</v>
      </c>
      <c r="B48" s="40" t="str">
        <f>'CandidatsSoumissionnaires 46-50'!$L$8</f>
        <v>Candidat / soumissionnaire 47</v>
      </c>
      <c r="C48">
        <f>'CandidatsSoumissionnaires 46-50'!$M$46</f>
        <v>0</v>
      </c>
    </row>
    <row r="49" spans="1:3">
      <c r="A49" s="33">
        <f>'CandidatsSoumissionnaires 46-50'!$O$47</f>
        <v>1</v>
      </c>
      <c r="B49" s="40" t="str">
        <f>'CandidatsSoumissionnaires 46-50'!$N$8</f>
        <v>Candidat / soumissionnaire 48</v>
      </c>
      <c r="C49">
        <f>'CandidatsSoumissionnaires 46-50'!$O$46</f>
        <v>0</v>
      </c>
    </row>
    <row r="50" spans="1:3">
      <c r="A50" s="33">
        <f>'CandidatsSoumissionnaires 46-50'!$Q$47</f>
        <v>1</v>
      </c>
      <c r="B50" s="40" t="str">
        <f>'CandidatsSoumissionnaires 46-50'!$P$8</f>
        <v>Candidat / soumissionnaire 49</v>
      </c>
      <c r="C50">
        <f>'CandidatsSoumissionnaires 46-50'!$Q$46</f>
        <v>0</v>
      </c>
    </row>
    <row r="51" spans="1:3">
      <c r="A51" s="33">
        <f>'CandidatsSoumissionnaires 46-50'!$S$47</f>
        <v>1</v>
      </c>
      <c r="B51" s="40" t="str">
        <f>'CandidatsSoumissionnaires 46-50'!$R$8</f>
        <v>Candidat / soumissionnaire 50</v>
      </c>
      <c r="C51">
        <f>'CandidatsSoumissionnaires 46-50'!$S$46</f>
        <v>0</v>
      </c>
    </row>
    <row r="52" spans="1:3">
      <c r="A52" s="33">
        <f>'CandidatsSoumissionnaires 51-55'!$K$47</f>
        <v>1</v>
      </c>
      <c r="B52" s="40" t="str">
        <f>'CandidatsSoumissionnaires 51-55'!$J$8</f>
        <v>Candidat / soumissionnaire 51</v>
      </c>
      <c r="C52">
        <f>'CandidatsSoumissionnaires 51-55'!$K$46</f>
        <v>0</v>
      </c>
    </row>
    <row r="53" spans="1:3">
      <c r="A53" s="33">
        <f>'CandidatsSoumissionnaires 51-55'!$M$47</f>
        <v>1</v>
      </c>
      <c r="B53" s="40" t="str">
        <f>'CandidatsSoumissionnaires 51-55'!$L$8</f>
        <v>Candidat / soumissionnaire 52</v>
      </c>
      <c r="C53">
        <f>'CandidatsSoumissionnaires 51-55'!$M$46</f>
        <v>0</v>
      </c>
    </row>
    <row r="54" spans="1:3">
      <c r="A54" s="33">
        <f>'CandidatsSoumissionnaires 51-55'!$O$47</f>
        <v>1</v>
      </c>
      <c r="B54" s="40" t="str">
        <f>'CandidatsSoumissionnaires 51-55'!$N$8</f>
        <v>Candidat / soumissionnaire 53</v>
      </c>
      <c r="C54">
        <f>'CandidatsSoumissionnaires 51-55'!$O$46</f>
        <v>0</v>
      </c>
    </row>
    <row r="55" spans="1:3">
      <c r="A55" s="33">
        <f>'CandidatsSoumissionnaires 51-55'!$Q$47</f>
        <v>1</v>
      </c>
      <c r="B55" s="40" t="str">
        <f>'CandidatsSoumissionnaires 51-55'!$P$8</f>
        <v>Candidat / soumissionnaire 54</v>
      </c>
      <c r="C55">
        <f>'CandidatsSoumissionnaires 51-55'!$Q$46</f>
        <v>0</v>
      </c>
    </row>
    <row r="56" spans="1:3">
      <c r="A56" s="33">
        <f>'CandidatsSoumissionnaires 51-55'!$S$47</f>
        <v>1</v>
      </c>
      <c r="B56" s="40" t="str">
        <f>'CandidatsSoumissionnaires 51-55'!$R$8</f>
        <v>Candidat / soumissionnaire 55</v>
      </c>
      <c r="C56">
        <f>'CandidatsSoumissionnaires 51-55'!$S$46</f>
        <v>0</v>
      </c>
    </row>
    <row r="57" spans="1:3">
      <c r="A57" s="33">
        <f>'CandidatsSoumissionnaires 56-60'!$K$47</f>
        <v>1</v>
      </c>
      <c r="B57" s="40" t="str">
        <f>'CandidatsSoumissionnaires 56-60'!$J$8</f>
        <v>Candidat / soumissionnaire 56</v>
      </c>
      <c r="C57">
        <f>'CandidatsSoumissionnaires 56-60'!$K$46</f>
        <v>0</v>
      </c>
    </row>
    <row r="58" spans="1:3">
      <c r="A58" s="33">
        <f>'CandidatsSoumissionnaires 56-60'!$M$47</f>
        <v>1</v>
      </c>
      <c r="B58" s="40" t="str">
        <f>'CandidatsSoumissionnaires 56-60'!$L$8</f>
        <v>Candidat / soumissionnaire 57</v>
      </c>
      <c r="C58">
        <f>'CandidatsSoumissionnaires 56-60'!$M$46</f>
        <v>0</v>
      </c>
    </row>
    <row r="59" spans="1:3">
      <c r="A59" s="33">
        <f>'CandidatsSoumissionnaires 56-60'!$O$47</f>
        <v>1</v>
      </c>
      <c r="B59" s="40" t="str">
        <f>'CandidatsSoumissionnaires 56-60'!$N$8</f>
        <v>Candidat / soumissionnaire 58</v>
      </c>
      <c r="C59">
        <f>'CandidatsSoumissionnaires 56-60'!$O$46</f>
        <v>0</v>
      </c>
    </row>
    <row r="60" spans="1:3">
      <c r="A60" s="33">
        <f>'CandidatsSoumissionnaires 56-60'!$Q$47</f>
        <v>1</v>
      </c>
      <c r="B60" s="40" t="str">
        <f>'CandidatsSoumissionnaires 56-60'!$P$8</f>
        <v>Candidat / soumissionnaire 59</v>
      </c>
      <c r="C60">
        <f>'CandidatsSoumissionnaires 56-60'!$Q$46</f>
        <v>0</v>
      </c>
    </row>
    <row r="61" spans="1:3">
      <c r="A61" s="33">
        <f>'CandidatsSoumissionnaires 56-60'!$S$47</f>
        <v>1</v>
      </c>
      <c r="B61" s="40" t="str">
        <f>'CandidatsSoumissionnaires 56-60'!$R$8</f>
        <v>Candidat / soumissionnaire 60</v>
      </c>
      <c r="C61">
        <f>'CandidatsSoumissionnaires 56-60'!$S$46</f>
        <v>0</v>
      </c>
    </row>
    <row r="62" spans="1:3">
      <c r="A62" s="33">
        <f>'CandidatsSoumissionnaires 61-65'!$K$47</f>
        <v>1</v>
      </c>
      <c r="B62" s="40" t="str">
        <f>'CandidatsSoumissionnaires 61-65'!$J$8</f>
        <v>Candidat / soumissionnaire 61</v>
      </c>
      <c r="C62">
        <f>'CandidatsSoumissionnaires 61-65'!$K$46</f>
        <v>0</v>
      </c>
    </row>
    <row r="63" spans="1:3">
      <c r="A63" s="33">
        <f>'CandidatsSoumissionnaires 61-65'!$M$47</f>
        <v>1</v>
      </c>
      <c r="B63" s="40" t="str">
        <f>'CandidatsSoumissionnaires 61-65'!$L$8</f>
        <v>Candidat / soumissionnaire 62</v>
      </c>
      <c r="C63">
        <f>'CandidatsSoumissionnaires 61-65'!$M$46</f>
        <v>0</v>
      </c>
    </row>
    <row r="64" spans="1:3">
      <c r="A64" s="33">
        <f>'CandidatsSoumissionnaires 61-65'!$O$47</f>
        <v>1</v>
      </c>
      <c r="B64" s="40" t="str">
        <f>'CandidatsSoumissionnaires 61-65'!$N$8</f>
        <v>Candidat / soumissionnaire 63</v>
      </c>
      <c r="C64">
        <f>'CandidatsSoumissionnaires 61-65'!$O$46</f>
        <v>0</v>
      </c>
    </row>
    <row r="65" spans="1:3">
      <c r="A65" s="33">
        <f>'CandidatsSoumissionnaires 61-65'!$Q$47</f>
        <v>1</v>
      </c>
      <c r="B65" s="40" t="str">
        <f>'CandidatsSoumissionnaires 61-65'!$P$8</f>
        <v>Candidat / soumissionnaire 64</v>
      </c>
      <c r="C65">
        <f>'CandidatsSoumissionnaires 61-65'!$Q$46</f>
        <v>0</v>
      </c>
    </row>
    <row r="66" spans="1:3">
      <c r="A66" s="33">
        <f>'CandidatsSoumissionnaires 61-65'!$S$47</f>
        <v>1</v>
      </c>
      <c r="B66" s="40" t="str">
        <f>'CandidatsSoumissionnaires 61-65'!$R$8</f>
        <v>Candidat / soumissionnaire 65</v>
      </c>
      <c r="C66">
        <f>'CandidatsSoumissionnaires 61-65'!$S$46</f>
        <v>0</v>
      </c>
    </row>
    <row r="67" spans="1:3">
      <c r="A67" s="33">
        <f>'CandidatsSoumissionnaires 66-70'!$K$47</f>
        <v>1</v>
      </c>
      <c r="B67" s="40" t="str">
        <f>'CandidatsSoumissionnaires 66-70'!$J$8</f>
        <v>Candidat / soumissionnaire 66</v>
      </c>
      <c r="C67">
        <f>'CandidatsSoumissionnaires 66-70'!$K$46</f>
        <v>0</v>
      </c>
    </row>
    <row r="68" spans="1:3">
      <c r="A68" s="33">
        <f>'CandidatsSoumissionnaires 66-70'!$M$47</f>
        <v>1</v>
      </c>
      <c r="B68" s="40" t="str">
        <f>'CandidatsSoumissionnaires 66-70'!$L$8</f>
        <v>Candidat / soumissionnaire 67</v>
      </c>
      <c r="C68">
        <f>'CandidatsSoumissionnaires 66-70'!$M$46</f>
        <v>0</v>
      </c>
    </row>
    <row r="69" spans="1:3">
      <c r="A69" s="33">
        <f>'CandidatsSoumissionnaires 66-70'!$O$47</f>
        <v>1</v>
      </c>
      <c r="B69" s="40" t="str">
        <f>'CandidatsSoumissionnaires 66-70'!$N$8</f>
        <v>Candidat / soumissionnaire 68</v>
      </c>
      <c r="C69">
        <f>'CandidatsSoumissionnaires 66-70'!$O$46</f>
        <v>0</v>
      </c>
    </row>
    <row r="70" spans="1:3">
      <c r="A70" s="33">
        <f>'CandidatsSoumissionnaires 66-70'!$Q$47</f>
        <v>1</v>
      </c>
      <c r="B70" s="40" t="str">
        <f>'CandidatsSoumissionnaires 66-70'!$P$8</f>
        <v>Candidat / soumissionnaire 69</v>
      </c>
      <c r="C70">
        <f>'CandidatsSoumissionnaires 66-70'!$Q$46</f>
        <v>0</v>
      </c>
    </row>
    <row r="71" spans="1:3">
      <c r="A71" s="33">
        <f>'CandidatsSoumissionnaires 66-70'!$S$47</f>
        <v>1</v>
      </c>
      <c r="B71" s="40" t="str">
        <f>'CandidatsSoumissionnaires 66-70'!$R$8</f>
        <v>Candidat / soumissionnaire 70</v>
      </c>
      <c r="C71">
        <f>'CandidatsSoumissionnaires 66-70'!$S$46</f>
        <v>0</v>
      </c>
    </row>
    <row r="72" spans="1:3">
      <c r="A72" s="33">
        <f>'CandidatsSoumissionnaires 71-75'!$K$47</f>
        <v>1</v>
      </c>
      <c r="B72" s="40" t="str">
        <f>'CandidatsSoumissionnaires 71-75'!$J$8</f>
        <v>Candidat / soumissionnaire 71</v>
      </c>
      <c r="C72">
        <f>'CandidatsSoumissionnaires 71-75'!$K$46</f>
        <v>0</v>
      </c>
    </row>
    <row r="73" spans="1:3">
      <c r="A73" s="33">
        <f>'CandidatsSoumissionnaires 71-75'!$M$47</f>
        <v>1</v>
      </c>
      <c r="B73" s="40" t="str">
        <f>'CandidatsSoumissionnaires 71-75'!$L$8</f>
        <v>Candidat / soumissionnaire 72</v>
      </c>
      <c r="C73">
        <f>'CandidatsSoumissionnaires 71-75'!$M$46</f>
        <v>0</v>
      </c>
    </row>
    <row r="74" spans="1:3">
      <c r="A74" s="33">
        <f>'CandidatsSoumissionnaires 71-75'!$O$47</f>
        <v>1</v>
      </c>
      <c r="B74" s="40" t="str">
        <f>'CandidatsSoumissionnaires 71-75'!$N$8</f>
        <v>Candidat / soumissionnaire 73</v>
      </c>
      <c r="C74">
        <f>'CandidatsSoumissionnaires 71-75'!$O$46</f>
        <v>0</v>
      </c>
    </row>
    <row r="75" spans="1:3">
      <c r="A75" s="33">
        <f>'CandidatsSoumissionnaires 71-75'!$Q$47</f>
        <v>1</v>
      </c>
      <c r="B75" s="40" t="str">
        <f>'CandidatsSoumissionnaires 71-75'!$P$8</f>
        <v>Candidat / soumissionnaire 74</v>
      </c>
      <c r="C75">
        <f>'CandidatsSoumissionnaires 71-75'!$Q$46</f>
        <v>0</v>
      </c>
    </row>
    <row r="76" spans="1:3">
      <c r="A76" s="33">
        <f>'CandidatsSoumissionnaires 71-75'!$S$47</f>
        <v>1</v>
      </c>
      <c r="B76" s="40" t="str">
        <f>'CandidatsSoumissionnaires 71-75'!$R$8</f>
        <v>Candidat / soumissionnaire 75</v>
      </c>
      <c r="C76">
        <f>'CandidatsSoumissionnaires 71-75'!$S$46</f>
        <v>0</v>
      </c>
    </row>
    <row r="77" spans="1:3">
      <c r="A77" s="33">
        <f>'CandidatsSoumissionnaires 76-80'!$K$47</f>
        <v>1</v>
      </c>
      <c r="B77" s="40" t="str">
        <f>'CandidatsSoumissionnaires 76-80'!$J$8</f>
        <v>Candidat / soumissionnaire 76</v>
      </c>
      <c r="C77">
        <f>'CandidatsSoumissionnaires 76-80'!$K$46</f>
        <v>0</v>
      </c>
    </row>
    <row r="78" spans="1:3">
      <c r="A78" s="33">
        <f>'CandidatsSoumissionnaires 76-80'!$M$47</f>
        <v>1</v>
      </c>
      <c r="B78" s="40" t="str">
        <f>'CandidatsSoumissionnaires 76-80'!$L$8</f>
        <v>Candidat / soumissionnaire 77</v>
      </c>
      <c r="C78">
        <f>'CandidatsSoumissionnaires 76-80'!$M$46</f>
        <v>0</v>
      </c>
    </row>
    <row r="79" spans="1:3">
      <c r="A79" s="33">
        <f>'CandidatsSoumissionnaires 76-80'!$O$47</f>
        <v>1</v>
      </c>
      <c r="B79" s="40" t="str">
        <f>'CandidatsSoumissionnaires 76-80'!$N$8</f>
        <v>Candidat / soumissionnaire 78</v>
      </c>
      <c r="C79">
        <f>'CandidatsSoumissionnaires 76-80'!$O$46</f>
        <v>0</v>
      </c>
    </row>
    <row r="80" spans="1:3">
      <c r="A80" s="33">
        <f>'CandidatsSoumissionnaires 76-80'!$Q$47</f>
        <v>1</v>
      </c>
      <c r="B80" s="40" t="str">
        <f>'CandidatsSoumissionnaires 76-80'!$P$8</f>
        <v>Candidat / soumissionnaire 79</v>
      </c>
      <c r="C80">
        <f>'CandidatsSoumissionnaires 76-80'!$Q$46</f>
        <v>0</v>
      </c>
    </row>
    <row r="81" spans="1:3">
      <c r="A81" s="33">
        <f>'CandidatsSoumissionnaires 76-80'!$S$47</f>
        <v>1</v>
      </c>
      <c r="B81" s="40" t="str">
        <f>'CandidatsSoumissionnaires 76-80'!$R$8</f>
        <v>Candidat / soumissionnaire 80</v>
      </c>
      <c r="C81">
        <f>'CandidatsSoumissionnaires 76-80'!$S$46</f>
        <v>0</v>
      </c>
    </row>
    <row r="82" spans="1:3">
      <c r="A82" s="33">
        <f>'CandidatsSoumissionnaires 81-85'!$K$47</f>
        <v>1</v>
      </c>
      <c r="B82" s="40" t="str">
        <f>'CandidatsSoumissionnaires 81-85'!$J$8</f>
        <v>Candidat / soumissionnaire 81</v>
      </c>
      <c r="C82">
        <f>'CandidatsSoumissionnaires 81-85'!$K$46</f>
        <v>0</v>
      </c>
    </row>
    <row r="83" spans="1:3">
      <c r="A83" s="33">
        <f>'CandidatsSoumissionnaires 81-85'!$M$47</f>
        <v>1</v>
      </c>
      <c r="B83" s="40" t="str">
        <f>'CandidatsSoumissionnaires 81-85'!$L$8</f>
        <v>Candidat / soumissionnaire 82</v>
      </c>
      <c r="C83">
        <f>'CandidatsSoumissionnaires 81-85'!$M$46</f>
        <v>0</v>
      </c>
    </row>
    <row r="84" spans="1:3">
      <c r="A84" s="33">
        <f>'CandidatsSoumissionnaires 81-85'!$O$47</f>
        <v>1</v>
      </c>
      <c r="B84" s="40" t="str">
        <f>'CandidatsSoumissionnaires 81-85'!$N$8</f>
        <v>Candidat / soumissionnaire 83</v>
      </c>
      <c r="C84">
        <f>'CandidatsSoumissionnaires 81-85'!$O$46</f>
        <v>0</v>
      </c>
    </row>
    <row r="85" spans="1:3">
      <c r="A85" s="33">
        <f>'CandidatsSoumissionnaires 81-85'!$Q$47</f>
        <v>1</v>
      </c>
      <c r="B85" s="40" t="str">
        <f>'CandidatsSoumissionnaires 81-85'!$P$8</f>
        <v>Candidat / soumissionnaire 84</v>
      </c>
      <c r="C85">
        <f>'CandidatsSoumissionnaires 81-85'!$Q$46</f>
        <v>0</v>
      </c>
    </row>
    <row r="86" spans="1:3">
      <c r="A86" s="33">
        <f>'CandidatsSoumissionnaires 81-85'!$S$47</f>
        <v>1</v>
      </c>
      <c r="B86" s="40" t="str">
        <f>'CandidatsSoumissionnaires 81-85'!$R$8</f>
        <v>Candidat / soumissionnaire 85</v>
      </c>
      <c r="C86">
        <f>'CandidatsSoumissionnaires 81-85'!$S$46</f>
        <v>0</v>
      </c>
    </row>
    <row r="87" spans="1:3">
      <c r="A87" s="33">
        <f>'CandidatsSoumissionnaires 86-90'!$K$47</f>
        <v>1</v>
      </c>
      <c r="B87" s="40" t="str">
        <f>'CandidatsSoumissionnaires 86-90'!$J$8</f>
        <v>Candidat / soumissionnaire 86</v>
      </c>
      <c r="C87">
        <f>'CandidatsSoumissionnaires 86-90'!$K$46</f>
        <v>0</v>
      </c>
    </row>
    <row r="88" spans="1:3">
      <c r="A88" s="33">
        <f>'CandidatsSoumissionnaires 86-90'!$M$47</f>
        <v>1</v>
      </c>
      <c r="B88" s="40" t="str">
        <f>'CandidatsSoumissionnaires 86-90'!$L$8</f>
        <v>Candidat / soumissionnaire 87</v>
      </c>
      <c r="C88">
        <f>'CandidatsSoumissionnaires 86-90'!$M$46</f>
        <v>0</v>
      </c>
    </row>
    <row r="89" spans="1:3">
      <c r="A89" s="33">
        <f>'CandidatsSoumissionnaires 86-90'!$O$47</f>
        <v>1</v>
      </c>
      <c r="B89" s="40" t="str">
        <f>'CandidatsSoumissionnaires 86-90'!$N$8</f>
        <v>Candidat / soumissionnaire 88</v>
      </c>
      <c r="C89">
        <f>'CandidatsSoumissionnaires 86-90'!$O$46</f>
        <v>0</v>
      </c>
    </row>
    <row r="90" spans="1:3">
      <c r="A90" s="33">
        <f>'CandidatsSoumissionnaires 86-90'!$Q$47</f>
        <v>1</v>
      </c>
      <c r="B90" s="40" t="str">
        <f>'CandidatsSoumissionnaires 86-90'!$P$8</f>
        <v>Candidat / soumissionnaire 89</v>
      </c>
      <c r="C90">
        <f>'CandidatsSoumissionnaires 86-90'!$Q$46</f>
        <v>0</v>
      </c>
    </row>
    <row r="91" spans="1:3">
      <c r="A91" s="33">
        <f>'CandidatsSoumissionnaires 86-90'!$S$47</f>
        <v>1</v>
      </c>
      <c r="B91" s="40" t="str">
        <f>'CandidatsSoumissionnaires 86-90'!$R$8</f>
        <v>Candidat / soumissionnaire 90</v>
      </c>
      <c r="C91">
        <f>'CandidatsSoumissionnaires 86-90'!$S$46</f>
        <v>0</v>
      </c>
    </row>
    <row r="92" spans="1:3">
      <c r="A92" s="33">
        <f>'CandidatsSoumissionnaires 91-95'!$K$47</f>
        <v>1</v>
      </c>
      <c r="B92" s="40" t="str">
        <f>'CandidatsSoumissionnaires 91-95'!$J$8</f>
        <v>Candidat / soumissionnaire 91</v>
      </c>
      <c r="C92">
        <f>'CandidatsSoumissionnaires 91-95'!$K$46</f>
        <v>0</v>
      </c>
    </row>
    <row r="93" spans="1:3">
      <c r="A93" s="33">
        <f>'CandidatsSoumissionnaires 91-95'!$M$47</f>
        <v>1</v>
      </c>
      <c r="B93" s="40" t="str">
        <f>'CandidatsSoumissionnaires 91-95'!$L$8</f>
        <v>Candidat / soumissionnaire 92</v>
      </c>
      <c r="C93">
        <f>'CandidatsSoumissionnaires 91-95'!$M$46</f>
        <v>0</v>
      </c>
    </row>
    <row r="94" spans="1:3">
      <c r="A94" s="33">
        <f>'CandidatsSoumissionnaires 91-95'!$O$47</f>
        <v>1</v>
      </c>
      <c r="B94" s="40" t="str">
        <f>'CandidatsSoumissionnaires 91-95'!$N$8</f>
        <v>Candidat / soumissionnaire 93</v>
      </c>
      <c r="C94">
        <f>'CandidatsSoumissionnaires 91-95'!$O$46</f>
        <v>0</v>
      </c>
    </row>
    <row r="95" spans="1:3">
      <c r="A95" s="33">
        <f>'CandidatsSoumissionnaires 91-95'!$Q$47</f>
        <v>1</v>
      </c>
      <c r="B95" s="40" t="str">
        <f>'CandidatsSoumissionnaires 91-95'!$P$8</f>
        <v>Candidat / soumissionnaire 94</v>
      </c>
      <c r="C95">
        <f>'CandidatsSoumissionnaires 91-95'!$Q$46</f>
        <v>0</v>
      </c>
    </row>
    <row r="96" spans="1:3">
      <c r="A96" s="33">
        <f>'CandidatsSoumissionnaires 91-95'!$S$47</f>
        <v>1</v>
      </c>
      <c r="B96" s="40" t="str">
        <f>'CandidatsSoumissionnaires 91-95'!$R$8</f>
        <v>Candidat / soumissionnaire 95</v>
      </c>
      <c r="C96">
        <f>'CandidatsSoumissionnaires 91-95'!$S$46</f>
        <v>0</v>
      </c>
    </row>
    <row r="97" spans="1:3">
      <c r="A97" s="33">
        <f>'CandidatsSoumissionnaires96-100'!$K$47</f>
        <v>1</v>
      </c>
      <c r="B97" s="40" t="str">
        <f>'CandidatsSoumissionnaires96-100'!$J$8</f>
        <v>Candidat / soumissionnaire 96</v>
      </c>
      <c r="C97">
        <f>'CandidatsSoumissionnaires96-100'!$K$46</f>
        <v>0</v>
      </c>
    </row>
    <row r="98" spans="1:3">
      <c r="A98" s="33">
        <f>'CandidatsSoumissionnaires96-100'!$M$47</f>
        <v>1</v>
      </c>
      <c r="B98" s="40" t="str">
        <f>'CandidatsSoumissionnaires96-100'!$L$8</f>
        <v>Candidat / soumissionnaire 97</v>
      </c>
      <c r="C98">
        <f>'CandidatsSoumissionnaires96-100'!$M$46</f>
        <v>0</v>
      </c>
    </row>
    <row r="99" spans="1:3">
      <c r="A99" s="33">
        <f>'CandidatsSoumissionnaires96-100'!$O$47</f>
        <v>1</v>
      </c>
      <c r="B99" s="40" t="str">
        <f>'CandidatsSoumissionnaires96-100'!$N$8</f>
        <v>Candidat / soumissionnaire 98</v>
      </c>
      <c r="C99">
        <f>'CandidatsSoumissionnaires96-100'!$O$46</f>
        <v>0</v>
      </c>
    </row>
    <row r="100" spans="1:3">
      <c r="A100" s="33">
        <f>'CandidatsSoumissionnaires96-100'!$Q$47</f>
        <v>1</v>
      </c>
      <c r="B100" s="40" t="str">
        <f>'CandidatsSoumissionnaires96-100'!$P$8</f>
        <v>Candidat / soumissionnaire 99</v>
      </c>
      <c r="C100">
        <f>'CandidatsSoumissionnaires96-100'!$Q$46</f>
        <v>0</v>
      </c>
    </row>
    <row r="101" spans="1:3">
      <c r="A101" s="33">
        <f>'CandidatsSoumissionnaires96-100'!$S$47</f>
        <v>1</v>
      </c>
      <c r="B101" s="40" t="str">
        <f>'CandidatsSoumissionnaires96-100'!$R$8</f>
        <v>Candidat / soumissionnaire 100</v>
      </c>
      <c r="C101">
        <f>'CandidatsSoumissionnaires96-100'!$S$46</f>
        <v>0</v>
      </c>
    </row>
  </sheetData>
  <sheetProtection sheet="1" objects="1" scenarios="1"/>
  <autoFilter ref="A1:C1" xr:uid="{6FEEFAC8-185C-48B4-BE20-DC33CC957F1C}"/>
  <hyperlinks>
    <hyperlink ref="B2" location="'CandidatsSoumissionnaires 1-5'!J8" display="'CandidatsSoumissionnaires 1-5'!J8" xr:uid="{C482A60D-75F9-411C-A20F-096E5D01459F}"/>
    <hyperlink ref="B3" location="'CandidatsSoumissionnaires 1-5'!L8" display="'CandidatsSoumissionnaires 1-5'!L8" xr:uid="{DC754DFC-1B0D-4BBB-9FC6-2E5971837E2D}"/>
    <hyperlink ref="B4" location="'CandidatsSoumissionnaires 1-5'!N8" display="'CandidatsSoumissionnaires 1-5'!N8" xr:uid="{5A7F763A-81D6-4AE2-8260-983714405394}"/>
    <hyperlink ref="B5" location="'CandidatsSoumissionnaires 1-5'!P8" display="'CandidatsSoumissionnaires 1-5'!P8" xr:uid="{DFD66389-9F35-4D1B-AD1E-10B6CE9A393E}"/>
    <hyperlink ref="B6" location="'CandidatsSoumissionnaires 1-5'!R8" display="'CandidatsSoumissionnaires 1-5'!R8" xr:uid="{F245C7B7-1500-4029-89CB-3CCEA124C47B}"/>
    <hyperlink ref="B7" location="'CandidatsSoumissionnaires 6-10'!J8" display="'CandidatsSoumissionnaires 6-10'!J8" xr:uid="{037DB32F-2CFE-41D7-A1B5-6AC98D44D85A}"/>
    <hyperlink ref="B8" location="'CandidatsSoumissionnaires 6-10'!L8" display="'CandidatsSoumissionnaires 6-10'!L8" xr:uid="{476F6B82-E338-4F34-BE85-31FBB1ABFFD3}"/>
    <hyperlink ref="B9" location="'CandidatsSoumissionnaires 6-10'!N8" display="'CandidatsSoumissionnaires 6-10'!N8" xr:uid="{578E247D-80E7-4751-9914-711EB3E93AE7}"/>
    <hyperlink ref="B10" location="'CandidatsSoumissionnaires 6-10'!P8" display="'CandidatsSoumissionnaires 6-10'!P8" xr:uid="{842784CE-F487-4F52-A22E-D798BA8D7786}"/>
    <hyperlink ref="B11" location="'CandidatsSoumissionnaires 6-10'!R8" display="'CandidatsSoumissionnaires 6-10'!R8" xr:uid="{4301FE2E-900F-4AC2-AD90-1D4F521AE149}"/>
    <hyperlink ref="B12" location="'CandidatsSoumissionnaires 11-15'!J8" display="'CandidatsSoumissionnaires 11-15'!J8" xr:uid="{ECAF57B9-B672-45BD-B361-B3AB57C17C42}"/>
    <hyperlink ref="B13" location="'CandidatsSoumissionnaires 11-15'!L8" display="'CandidatsSoumissionnaires 11-15'!L8" xr:uid="{ED1075BC-04F3-4891-B967-0C4BB35EE7C8}"/>
    <hyperlink ref="B14" location="'CandidatsSoumissionnaires 11-15'!N8" display="'CandidatsSoumissionnaires 11-15'!N8" xr:uid="{72C6A9FA-C1A8-4462-A696-97158BD508A2}"/>
    <hyperlink ref="B15" location="'CandidatsSoumissionnaires 11-15'!P8" display="'CandidatsSoumissionnaires 11-15'!P8" xr:uid="{A26A719F-4310-4DE2-AADD-4BDFE4D9ECBA}"/>
    <hyperlink ref="B16" location="'CandidatsSoumissionnaires 11-15'!R8" display="'CandidatsSoumissionnaires 11-15'!R8" xr:uid="{32B398E3-69DB-4124-8732-D2F35D14AF6D}"/>
    <hyperlink ref="B17" location="'CandidatsSoumissionnaires 16-20'!J8" display="'CandidatsSoumissionnaires 16-20'!J8" xr:uid="{B899AD66-B228-4B36-9636-924C41F2A0E3}"/>
    <hyperlink ref="B18" location="'CandidatsSoumissionnaires 16-20'!L8" display="'CandidatsSoumissionnaires 16-20'!L8" xr:uid="{161DAA7E-C8CB-45CA-BA98-6582CBA78B70}"/>
    <hyperlink ref="B19" location="'CandidatsSoumissionnaires 16-20'!N8" display="'CandidatsSoumissionnaires 16-20'!N8" xr:uid="{5984D83C-C4A8-4106-882D-5D4632BAEE9D}"/>
    <hyperlink ref="B20" location="'CandidatsSoumissionnaires 16-20'!P8" display="'CandidatsSoumissionnaires 16-20'!P8" xr:uid="{39128EE4-2BAC-4BC7-AA86-497A98197347}"/>
    <hyperlink ref="B21" location="'CandidatsSoumissionnaires 16-20'!R8" display="'CandidatsSoumissionnaires 16-20'!R8" xr:uid="{41767C84-2694-4DBC-A238-766580127841}"/>
    <hyperlink ref="B22" location="'CandidatsSoumissionnaires 21-25'!J8" display="'CandidatsSoumissionnaires 21-25'!J8" xr:uid="{7E40392E-2665-4781-B752-42F2DFDC4CBE}"/>
    <hyperlink ref="B23" location="'CandidatsSoumissionnaires 21-25'!L8" display="'CandidatsSoumissionnaires 21-25'!L8" xr:uid="{3B5DA762-4972-4410-A220-7D04F313D8CF}"/>
    <hyperlink ref="B24" location="'CandidatsSoumissionnaires 21-25'!N8" display="'CandidatsSoumissionnaires 21-25'!N8" xr:uid="{EF306D38-D39F-46BA-9F0E-8B012A7833F0}"/>
    <hyperlink ref="B25" location="'CandidatsSoumissionnaires 21-25'!P8" display="'CandidatsSoumissionnaires 21-25'!P8" xr:uid="{2800520E-5719-421D-9629-7CFD083BF378}"/>
    <hyperlink ref="B26" location="'CandidatsSoumissionnaires 21-25'!R8" display="'CandidatsSoumissionnaires 21-25'!R8" xr:uid="{AE57657F-60E2-44BF-9D71-1323CB94659F}"/>
    <hyperlink ref="B27" location="'CandidatsSoumissionnaires 26-30'!J8" display="'CandidatsSoumissionnaires 26-30'!J8" xr:uid="{684C0396-6DE9-4494-BD98-EE1F9D323F32}"/>
    <hyperlink ref="B28" location="'CandidatsSoumissionnaires 26-30'!L8" display="'CandidatsSoumissionnaires 26-30'!L8" xr:uid="{49801259-7C74-47EC-9953-9BA24FCDBB14}"/>
    <hyperlink ref="B29" location="'CandidatsSoumissionnaires 26-30'!N8" display="'CandidatsSoumissionnaires 26-30'!N8" xr:uid="{1D57B090-29C6-4510-BA1F-C51270C39D34}"/>
    <hyperlink ref="B30" location="'CandidatsSoumissionnaires 26-30'!P8" display="'CandidatsSoumissionnaires 26-30'!P8" xr:uid="{59FB8E31-9704-4B85-892C-CCCF53DA0910}"/>
    <hyperlink ref="B31" location="'CandidatsSoumissionnaires 26-30'!R8" display="'CandidatsSoumissionnaires 26-30'!R8" xr:uid="{5A4B62C9-3389-4A21-ADBC-2A7E4BCC53A3}"/>
    <hyperlink ref="B32" location="'CandidatsSoumissionnaires 31-35'!J8" display="'CandidatsSoumissionnaires 31-35'!J8" xr:uid="{03C151CC-48A4-4B85-BC0C-8ABB3CE5556E}"/>
    <hyperlink ref="B33" location="'CandidatsSoumissionnaires 31-35'!L8" display="'CandidatsSoumissionnaires 31-35'!L8" xr:uid="{6AED1E3A-EF59-491D-A24D-38B725555E5D}"/>
    <hyperlink ref="B34" location="'CandidatsSoumissionnaires 31-35'!N8" display="'CandidatsSoumissionnaires 31-35'!N8" xr:uid="{CFD44CCF-7792-4A8C-9D1F-498267551F86}"/>
    <hyperlink ref="B35" location="'CandidatsSoumissionnaires 31-35'!P8" display="'CandidatsSoumissionnaires 31-35'!P8" xr:uid="{C7FB457A-7A32-4FC9-8375-7ADDC1C6AF59}"/>
    <hyperlink ref="B36" location="'CandidatsSoumissionnaires 31-35'!R8" display="'CandidatsSoumissionnaires 31-35'!R8" xr:uid="{B93DAC9B-1490-478E-A541-78250B24C4A3}"/>
    <hyperlink ref="B37" location="'CandidatsSoumissionnaires 36-40'!J8" display="'CandidatsSoumissionnaires 36-40'!J8" xr:uid="{8CD82563-293B-47CB-9AE9-FA475682967D}"/>
    <hyperlink ref="B38" location="'CandidatsSoumissionnaires 36-40'!L8" display="'CandidatsSoumissionnaires 36-40'!L8" xr:uid="{9914F765-1372-4E40-83C1-93C884E4F54F}"/>
    <hyperlink ref="B39" location="'CandidatsSoumissionnaires 36-40'!N8" display="'CandidatsSoumissionnaires 36-40'!N8" xr:uid="{33282DC6-1665-4720-89E6-206595CA5486}"/>
    <hyperlink ref="B40" location="'CandidatsSoumissionnaires 36-40'!P8" display="'CandidatsSoumissionnaires 36-40'!P8" xr:uid="{D47506EF-CDA4-4C84-A98B-87BD1EAF7DA6}"/>
    <hyperlink ref="B41" location="'CandidatsSoumissionnaires 36-40'!R8" display="'CandidatsSoumissionnaires 36-40'!R8" xr:uid="{1942EF52-E0BC-44EB-BAAC-0B4A8FD64212}"/>
    <hyperlink ref="B42" location="'CandidatsSoumissionnaires 41-45'!J8" display="'CandidatsSoumissionnaires 41-45'!J8" xr:uid="{9B99768E-9738-4F74-8BA8-7DDB79480AE3}"/>
    <hyperlink ref="B43" location="'CandidatsSoumissionnaires 41-45'!L8" display="'CandidatsSoumissionnaires 41-45'!L8" xr:uid="{482E56ED-C63E-4226-92AF-10A3A22A9F82}"/>
    <hyperlink ref="B44" location="'CandidatsSoumissionnaires 41-45'!N8" display="'CandidatsSoumissionnaires 41-45'!N8" xr:uid="{B4FDD8FB-795A-4AEF-AF6E-2F52E2C6E40C}"/>
    <hyperlink ref="B45" location="'CandidatsSoumissionnaires 41-45'!P8" display="'CandidatsSoumissionnaires 41-45'!P8" xr:uid="{33493202-5992-4CD6-B222-82773D76BA33}"/>
    <hyperlink ref="B46" location="'CandidatsSoumissionnaires 41-45'!R8" display="'CandidatsSoumissionnaires 41-45'!R8" xr:uid="{556C3144-F958-4D0E-B242-A00AB98C8E74}"/>
    <hyperlink ref="B47" location="'CandidatsSoumissionnaires 46-50'!J8" display="'CandidatsSoumissionnaires 46-50'!J8" xr:uid="{EFC2B75A-6E9F-437F-B631-F4E0584D70B0}"/>
    <hyperlink ref="B48" location="'CandidatsSoumissionnaires 46-50'!L8" display="'CandidatsSoumissionnaires 46-50'!L8" xr:uid="{B17F5187-086D-4647-BC4B-A9F2A91BBD3A}"/>
    <hyperlink ref="B49" location="'CandidatsSoumissionnaires 46-50'!N8" display="'CandidatsSoumissionnaires 46-50'!N8" xr:uid="{E4DB05E0-E0A5-461C-AA2C-4E80CB56087C}"/>
    <hyperlink ref="B50" location="'CandidatsSoumissionnaires 46-50'!P8" display="'CandidatsSoumissionnaires 46-50'!P8" xr:uid="{6B715ACD-6186-418C-A27A-22F1812BCB0F}"/>
    <hyperlink ref="B51" location="'CandidatsSoumissionnaires 46-50'!R8" display="'CandidatsSoumissionnaires 46-50'!R8" xr:uid="{34C0DA28-3351-47C5-BB82-844E20862F4A}"/>
    <hyperlink ref="B52" location="'CandidatsSoumissionnaires 51-55'!J8" display="'CandidatsSoumissionnaires 51-55'!J8" xr:uid="{DB927D90-D577-465B-B93F-BD07DE485B73}"/>
    <hyperlink ref="B53" location="'CandidatsSoumissionnaires 51-55'!L8" display="'CandidatsSoumissionnaires 51-55'!L8" xr:uid="{E42E3173-EB09-4F92-9340-C4ECCBB3C3A0}"/>
    <hyperlink ref="B54" location="'CandidatsSoumissionnaires 51-55'!N8" display="'CandidatsSoumissionnaires 51-55'!N8" xr:uid="{15C16A7B-7B29-4ADF-8789-53910D3E7C44}"/>
    <hyperlink ref="B55" location="'CandidatsSoumissionnaires 51-55'!P8" display="'CandidatsSoumissionnaires 51-55'!P8" xr:uid="{52F8C9BA-3EA7-4EDC-9555-95554A0EAD00}"/>
    <hyperlink ref="B56" location="'CandidatsSoumissionnaires 51-55'!R8" display="'CandidatsSoumissionnaires 51-55'!R8" xr:uid="{AECCDB6C-F593-46D2-991E-9DC6B34D6F5A}"/>
    <hyperlink ref="B57" location="'CandidatsSoumissionnaires 56-60'!J8" display="'CandidatsSoumissionnaires 56-60'!J8" xr:uid="{1F35F8C0-BD4E-4CB2-A9B3-E4C8BB675809}"/>
    <hyperlink ref="B58" location="'CandidatsSoumissionnaires 56-60'!L8" display="'CandidatsSoumissionnaires 56-60'!L8" xr:uid="{DDA3D99D-10BB-4CAC-AB25-07ABE8213D21}"/>
    <hyperlink ref="B59" location="'CandidatsSoumissionnaires 56-60'!N8" display="'CandidatsSoumissionnaires 56-60'!N8" xr:uid="{2389021E-2AD3-47F9-9182-1537049BBB81}"/>
    <hyperlink ref="B60" location="'CandidatsSoumissionnaires 56-60'!P8" display="'CandidatsSoumissionnaires 56-60'!P8" xr:uid="{02FAC81B-4FCA-46CF-A414-C47146A8C544}"/>
    <hyperlink ref="B61" location="'CandidatsSoumissionnaires 56-60'!R8" display="'CandidatsSoumissionnaires 56-60'!R8" xr:uid="{F5224724-290B-4C24-A30E-344B44BE13CE}"/>
    <hyperlink ref="B62" location="'CandidatsSoumissionnaires 61-65'!J8" display="'CandidatsSoumissionnaires 61-65'!J8" xr:uid="{464A2856-E585-4282-A7EB-96CAD60A0903}"/>
    <hyperlink ref="B63" location="'CandidatsSoumissionnaires 61-65'!L8" display="'CandidatsSoumissionnaires 61-65'!L8" xr:uid="{F13CDBD3-CF63-4A22-A94E-736901C6FCE2}"/>
    <hyperlink ref="B64" location="'CandidatsSoumissionnaires 61-65'!N8" display="'CandidatsSoumissionnaires 61-65'!N8" xr:uid="{B76CDC09-E999-49D4-9391-D1D38EE617C7}"/>
    <hyperlink ref="B65" location="'CandidatsSoumissionnaires 61-65'!P8" display="'CandidatsSoumissionnaires 61-65'!P8" xr:uid="{80AAFF8A-31C7-4F32-970C-1F1EE9EE7095}"/>
    <hyperlink ref="B66" location="'CandidatsSoumissionnaires 61-65'!R8" display="'CandidatsSoumissionnaires 61-65'!R8" xr:uid="{79DDD44B-2276-4CE4-B3AC-A4E4B00B5C4E}"/>
    <hyperlink ref="B67" location="'CandidatsSoumissionnaires 66-70'!J8" display="'CandidatsSoumissionnaires 66-70'!J8" xr:uid="{A07C9E19-F5A4-410B-B198-0A5F17A70250}"/>
    <hyperlink ref="B68" location="'CandidatsSoumissionnaires 66-70'!L8" display="'CandidatsSoumissionnaires 66-70'!L8" xr:uid="{6F160313-926A-4B8F-B963-94A550CC1A5E}"/>
    <hyperlink ref="B69" location="'CandidatsSoumissionnaires 66-70'!N8" display="'CandidatsSoumissionnaires 66-70'!N8" xr:uid="{BD130327-8F1C-47CA-B2E8-0E431357D8FC}"/>
    <hyperlink ref="B70" location="'CandidatsSoumissionnaires 66-70'!P8" display="'CandidatsSoumissionnaires 66-70'!P8" xr:uid="{F403FB34-E49F-4E5B-82C8-6DB9BB473F0C}"/>
    <hyperlink ref="B71" location="'CandidatsSoumissionnaires 66-70'!R8" display="'CandidatsSoumissionnaires 66-70'!R8" xr:uid="{EDD9BD26-1DAF-4A8A-B737-09F5CE5C0927}"/>
    <hyperlink ref="B72" location="'CandidatsSoumissionnaires 71-75'!J8" display="'CandidatsSoumissionnaires 71-75'!J8" xr:uid="{A020F2CD-F289-4852-B641-89181C7FE091}"/>
    <hyperlink ref="B73" location="'CandidatsSoumissionnaires 71-75'!L8" display="'CandidatsSoumissionnaires 71-75'!L8" xr:uid="{60A9604E-BC50-4B90-943A-0E16FB836D7E}"/>
    <hyperlink ref="B74" location="'CandidatsSoumissionnaires 71-75'!N8" display="'CandidatsSoumissionnaires 71-75'!N8" xr:uid="{289405CF-4D27-4855-B241-D83E65B8E6BE}"/>
    <hyperlink ref="B75" location="'CandidatsSoumissionnaires 71-75'!P8" display="'CandidatsSoumissionnaires 71-75'!P8" xr:uid="{9C69FC1F-927A-47D8-A414-B6007AE1E146}"/>
    <hyperlink ref="B76" location="'CandidatsSoumissionnaires 71-75'!R8" display="'CandidatsSoumissionnaires 71-75'!R8" xr:uid="{F0356662-95C4-44A0-B482-94723438F532}"/>
    <hyperlink ref="B77" location="'CandidatsSoumissionnaires 76-80'!J8" display="'CandidatsSoumissionnaires 76-80'!J8" xr:uid="{35F589B5-C45F-402A-ACDE-12642258B0F8}"/>
    <hyperlink ref="B78" location="'CandidatsSoumissionnaires 76-80'!L8" display="'CandidatsSoumissionnaires 76-80'!L8" xr:uid="{6B971E33-E559-4596-BE9B-9BD1C1E604CF}"/>
    <hyperlink ref="B79" location="'CandidatsSoumissionnaires 76-80'!N8" display="'CandidatsSoumissionnaires 76-80'!N8" xr:uid="{5D980322-5C75-4E14-91E9-2CD7A42C416E}"/>
    <hyperlink ref="B80" location="'CandidatsSoumissionnaires 76-80'!P8" display="'CandidatsSoumissionnaires 76-80'!P8" xr:uid="{269DFBFF-6AB2-440E-BB89-EE6F3DD46367}"/>
    <hyperlink ref="B81" location="'CandidatsSoumissionnaires 76-80'!R8" display="'CandidatsSoumissionnaires 76-80'!R8" xr:uid="{E85656CB-1872-4D46-B91F-C265484F46D4}"/>
    <hyperlink ref="B82" location="'CandidatsSoumissionnaires 81-85'!J8" display="'CandidatsSoumissionnaires 81-85'!J8" xr:uid="{5882EE6C-8A8D-41D5-A296-636C75456545}"/>
    <hyperlink ref="B83" location="'CandidatsSoumissionnaires 81-85'!L8" display="'CandidatsSoumissionnaires 81-85'!L8" xr:uid="{99C29105-C2C5-415E-A6A0-7483437221CB}"/>
    <hyperlink ref="B84" location="'CandidatsSoumissionnaires 81-85'!N8" display="'CandidatsSoumissionnaires 81-85'!N8" xr:uid="{AC201598-03F8-44C4-A6E6-0A7EC3D72646}"/>
    <hyperlink ref="B85" location="'CandidatsSoumissionnaires 81-85'!P8" display="'CandidatsSoumissionnaires 81-85'!P8" xr:uid="{2E662504-6853-493E-BEB9-F4E9DBC6DD14}"/>
    <hyperlink ref="B86" location="'CandidatsSoumissionnaires 81-85'!R8" display="'CandidatsSoumissionnaires 81-85'!R8" xr:uid="{7830C6F3-12F8-44A7-8182-6EE6068EB12B}"/>
    <hyperlink ref="B87" location="'CandidatsSoumissionnaires 86-90'!J8" display="'CandidatsSoumissionnaires 86-90'!J8" xr:uid="{13C85642-0DC2-4E0D-805E-DACA706A555B}"/>
    <hyperlink ref="B88" location="'CandidatsSoumissionnaires 86-90'!L8" display="'CandidatsSoumissionnaires 86-90'!L8" xr:uid="{8D995052-CF7D-48B7-9EBA-E4B2DE970117}"/>
    <hyperlink ref="B89" location="'CandidatsSoumissionnaires 86-90'!N8" display="'CandidatsSoumissionnaires 86-90'!N8" xr:uid="{8A14170B-CE14-4005-832D-71D2D09A1204}"/>
    <hyperlink ref="B90" location="'CandidatsSoumissionnaires 86-90'!P8" display="'CandidatsSoumissionnaires 86-90'!P8" xr:uid="{04817761-6F48-432E-B01F-D5426AB3CB94}"/>
    <hyperlink ref="B91" location="'CandidatsSoumissionnaires 86-90'!R8" display="'CandidatsSoumissionnaires 86-90'!R8" xr:uid="{F31136BF-E40E-46EB-A56B-5AC5A49CA68B}"/>
    <hyperlink ref="B92" location="'CandidatsSoumissionnaires 91-95'!J8" display="'CandidatsSoumissionnaires 91-95'!J8" xr:uid="{7F5ECD1A-F347-4326-A771-7B8E762F1E15}"/>
    <hyperlink ref="B93" location="'CandidatsSoumissionnaires 91-95'!L8" display="'CandidatsSoumissionnaires 91-95'!L8" xr:uid="{CAEDDA25-5507-4C30-BE15-DDE1688559C2}"/>
    <hyperlink ref="B94" location="'CandidatsSoumissionnaires 91-95'!N8" display="'CandidatsSoumissionnaires 91-95'!N8" xr:uid="{66D9D5C5-5AA0-4FFC-9FD4-19E2B382ACA8}"/>
    <hyperlink ref="B95" location="'CandidatsSoumissionnaires 91-95'!P8" display="'CandidatsSoumissionnaires 91-95'!P8" xr:uid="{6E3052FA-25AB-4812-8E9F-54CCCAAA5F49}"/>
    <hyperlink ref="B96" location="'CandidatsSoumissionnaires 91-95'!R8" display="'CandidatsSoumissionnaires 91-95'!R8" xr:uid="{8A9DAEDF-2F04-4B50-B375-BEA5EC48CB5A}"/>
    <hyperlink ref="B97" location="'CandidatsSoumissionnaires96-100'!J8" display="'CandidatsSoumissionnaires96-100'!J8" xr:uid="{E10E6A04-66F9-40E5-8864-D04636B862FA}"/>
    <hyperlink ref="B98" location="'CandidatsSoumissionnaires96-100'!L8" display="'CandidatsSoumissionnaires96-100'!L8" xr:uid="{95953EA8-3800-4836-90E3-1D386B0313E2}"/>
    <hyperlink ref="B99" location="'CandidatsSoumissionnaires96-100'!N8" display="'CandidatsSoumissionnaires96-100'!N8" xr:uid="{6521D4EF-D456-46D2-AD34-BF4A83A265B7}"/>
    <hyperlink ref="B100" location="'CandidatsSoumissionnaires96-100'!P8" display="'CandidatsSoumissionnaires96-100'!P8" xr:uid="{BA073059-2F7B-4B95-B7F4-8771E680E0B2}"/>
    <hyperlink ref="B101" location="'CandidatsSoumissionnaires96-100'!R8" display="'CandidatsSoumissionnaires96-100'!R8" xr:uid="{7CD19267-A3C6-4820-BCDD-EFCC0EDA3B2C}"/>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1E88-B015-48E7-B617-6069FC479A5B}">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706</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36-40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707</v>
      </c>
      <c r="K8" s="197"/>
      <c r="L8" s="196" t="s">
        <v>708</v>
      </c>
      <c r="M8" s="197"/>
      <c r="N8" s="196" t="s">
        <v>709</v>
      </c>
      <c r="O8" s="197"/>
      <c r="P8" s="196" t="s">
        <v>710</v>
      </c>
      <c r="Q8" s="197"/>
      <c r="R8" s="196" t="s">
        <v>711</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51.7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07" priority="16" operator="notEqual">
      <formula>100</formula>
    </cfRule>
  </conditionalFormatting>
  <conditionalFormatting sqref="K47">
    <cfRule type="cellIs" dxfId="206" priority="13" operator="equal">
      <formula>3</formula>
    </cfRule>
    <cfRule type="cellIs" dxfId="205" priority="14" operator="equal">
      <formula>2</formula>
    </cfRule>
    <cfRule type="cellIs" dxfId="204" priority="15" operator="equal">
      <formula>1</formula>
    </cfRule>
  </conditionalFormatting>
  <conditionalFormatting sqref="M47">
    <cfRule type="cellIs" dxfId="203" priority="10" operator="equal">
      <formula>3</formula>
    </cfRule>
    <cfRule type="cellIs" dxfId="202" priority="11" operator="equal">
      <formula>2</formula>
    </cfRule>
    <cfRule type="cellIs" dxfId="201" priority="12" operator="equal">
      <formula>1</formula>
    </cfRule>
  </conditionalFormatting>
  <conditionalFormatting sqref="O47">
    <cfRule type="cellIs" dxfId="200" priority="7" operator="equal">
      <formula>3</formula>
    </cfRule>
    <cfRule type="cellIs" dxfId="199" priority="8" operator="equal">
      <formula>2</formula>
    </cfRule>
    <cfRule type="cellIs" dxfId="198" priority="9" operator="equal">
      <formula>1</formula>
    </cfRule>
  </conditionalFormatting>
  <conditionalFormatting sqref="Q47">
    <cfRule type="cellIs" dxfId="197" priority="4" operator="equal">
      <formula>3</formula>
    </cfRule>
    <cfRule type="cellIs" dxfId="196" priority="5" operator="equal">
      <formula>2</formula>
    </cfRule>
    <cfRule type="cellIs" dxfId="195" priority="6" operator="equal">
      <formula>1</formula>
    </cfRule>
  </conditionalFormatting>
  <conditionalFormatting sqref="S47">
    <cfRule type="cellIs" dxfId="194" priority="1" operator="equal">
      <formula>3</formula>
    </cfRule>
    <cfRule type="cellIs" dxfId="193" priority="2" operator="equal">
      <formula>2</formula>
    </cfRule>
    <cfRule type="cellIs" dxfId="192" priority="3" operator="equal">
      <formula>1</formula>
    </cfRule>
  </conditionalFormatting>
  <dataValidations count="8">
    <dataValidation type="whole" errorStyle="warning" allowBlank="1" showInputMessage="1" showErrorMessage="1" sqref="I35:I40 I43 I45" xr:uid="{137D83C8-7B24-43A8-B04D-2BF311E7394E}">
      <formula1>0</formula1>
      <formula2>100</formula2>
    </dataValidation>
    <dataValidation type="decimal" allowBlank="1" showInputMessage="1" showErrorMessage="1" error="Max. 10 Punkte" sqref="N35:N40 L35:L40 P35:P40 J35:J40 R35:R40" xr:uid="{44058340-3604-4035-A9E7-E521DE44CCA4}">
      <formula1>0</formula1>
      <formula2>10</formula2>
    </dataValidation>
    <dataValidation type="list" allowBlank="1" showInputMessage="1" sqref="D43 E24" xr:uid="{8893A6AE-4A95-43F5-9B12-E35BC88875F3}">
      <formula1>Länder_und_Regionen</formula1>
    </dataValidation>
    <dataValidation type="list" allowBlank="1" showInputMessage="1" showErrorMessage="1" sqref="C23:C24" xr:uid="{FC0966F2-72AF-4BB6-B4FB-E0881DE951F5}">
      <formula1>Mindestzahl</formula1>
    </dataValidation>
    <dataValidation type="list" allowBlank="1" showInputMessage="1" sqref="R23 J11:J15 N11:N15 J23 N23 P11:P15 P23 R11:R15 L11:L15 L23 J17:J18 L17:L18 N17:N18 P17:P18 R17:R18" xr:uid="{0E30121C-B00F-453F-8C5C-2CB87961BDB8}">
      <formula1>Auswahl_ja_nein</formula1>
    </dataValidation>
    <dataValidation type="list" allowBlank="1" showInputMessage="1" sqref="J19 P19 L19 N19 R19" xr:uid="{6A94B17F-32D3-42B8-B222-38A7094B704A}">
      <formula1>geeignet_ungeeignet</formula1>
    </dataValidation>
    <dataValidation type="list" allowBlank="1" showInputMessage="1" showErrorMessage="1" sqref="N22 N25 J22 J25 J27 P22 P25 P27 L22 L25 L27 N27 R22 R25 R27" xr:uid="{2D7FD093-6DE2-418F-A560-7DE694D10126}">
      <formula1>geeignet_ungeeignet</formula1>
    </dataValidation>
    <dataValidation type="list" allowBlank="1" showInputMessage="1" showErrorMessage="1" sqref="A2:D2" xr:uid="{E018F00D-B03C-4244-AEAF-94859FDF2377}">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307D63E-367C-437E-AA4E-1D98B7FDFC66}">
          <x14:formula1>
            <xm:f>'Listes de sélection'!$E$2:$E$4</xm:f>
          </x14:formula1>
          <xm:sqref>J16 P16 L16 N16 R16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F77A3-EC53-4AAE-9253-CBC0BEC96CF3}">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3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712</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41-45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713</v>
      </c>
      <c r="K8" s="197"/>
      <c r="L8" s="196" t="s">
        <v>714</v>
      </c>
      <c r="M8" s="197"/>
      <c r="N8" s="196" t="s">
        <v>715</v>
      </c>
      <c r="O8" s="197"/>
      <c r="P8" s="196" t="s">
        <v>716</v>
      </c>
      <c r="Q8" s="197"/>
      <c r="R8" s="196" t="s">
        <v>717</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6.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91" priority="16" operator="notEqual">
      <formula>100</formula>
    </cfRule>
  </conditionalFormatting>
  <conditionalFormatting sqref="K47">
    <cfRule type="cellIs" dxfId="190" priority="13" operator="equal">
      <formula>3</formula>
    </cfRule>
    <cfRule type="cellIs" dxfId="189" priority="14" operator="equal">
      <formula>2</formula>
    </cfRule>
    <cfRule type="cellIs" dxfId="188" priority="15" operator="equal">
      <formula>1</formula>
    </cfRule>
  </conditionalFormatting>
  <conditionalFormatting sqref="M47">
    <cfRule type="cellIs" dxfId="187" priority="10" operator="equal">
      <formula>3</formula>
    </cfRule>
    <cfRule type="cellIs" dxfId="186" priority="11" operator="equal">
      <formula>2</formula>
    </cfRule>
    <cfRule type="cellIs" dxfId="185" priority="12" operator="equal">
      <formula>1</formula>
    </cfRule>
  </conditionalFormatting>
  <conditionalFormatting sqref="O47">
    <cfRule type="cellIs" dxfId="184" priority="7" operator="equal">
      <formula>3</formula>
    </cfRule>
    <cfRule type="cellIs" dxfId="183" priority="8" operator="equal">
      <formula>2</formula>
    </cfRule>
    <cfRule type="cellIs" dxfId="182" priority="9" operator="equal">
      <formula>1</formula>
    </cfRule>
  </conditionalFormatting>
  <conditionalFormatting sqref="Q47">
    <cfRule type="cellIs" dxfId="181" priority="4" operator="equal">
      <formula>3</formula>
    </cfRule>
    <cfRule type="cellIs" dxfId="180" priority="5" operator="equal">
      <formula>2</formula>
    </cfRule>
    <cfRule type="cellIs" dxfId="179" priority="6" operator="equal">
      <formula>1</formula>
    </cfRule>
  </conditionalFormatting>
  <conditionalFormatting sqref="S47">
    <cfRule type="cellIs" dxfId="178" priority="1" operator="equal">
      <formula>3</formula>
    </cfRule>
    <cfRule type="cellIs" dxfId="177" priority="2" operator="equal">
      <formula>2</formula>
    </cfRule>
    <cfRule type="cellIs" dxfId="176" priority="3" operator="equal">
      <formula>1</formula>
    </cfRule>
  </conditionalFormatting>
  <dataValidations count="8">
    <dataValidation type="whole" errorStyle="warning" allowBlank="1" showInputMessage="1" showErrorMessage="1" sqref="I35:I40 I43 I45" xr:uid="{E5BC1D62-0165-4832-91E1-A5A1BF8FBCC0}">
      <formula1>0</formula1>
      <formula2>100</formula2>
    </dataValidation>
    <dataValidation type="decimal" allowBlank="1" showInputMessage="1" showErrorMessage="1" error="Max. 10 Punkte" sqref="N35:N40 L35:L40 P35:P40 J35:J40 R35:R40" xr:uid="{861A3EED-6FAB-4CC8-AB13-345C7A794579}">
      <formula1>0</formula1>
      <formula2>10</formula2>
    </dataValidation>
    <dataValidation type="list" allowBlank="1" showInputMessage="1" sqref="D43 E24" xr:uid="{00BA4EDF-EE57-4631-B636-E597D95315C0}">
      <formula1>Länder_und_Regionen</formula1>
    </dataValidation>
    <dataValidation type="list" allowBlank="1" showInputMessage="1" showErrorMessage="1" sqref="C23:C24" xr:uid="{889E430D-063D-4036-9457-3CCED3715B58}">
      <formula1>Mindestzahl</formula1>
    </dataValidation>
    <dataValidation type="list" allowBlank="1" showInputMessage="1" sqref="R23 J11:J15 N11:N15 J23 N23 P11:P15 P23 R11:R15 L11:L15 L23 J17:J18 L17:L18 N17:N18 P17:P18 R17:R18" xr:uid="{922BFA9F-C414-4040-8179-78ACBE2F65A6}">
      <formula1>Auswahl_ja_nein</formula1>
    </dataValidation>
    <dataValidation type="list" allowBlank="1" showInputMessage="1" sqref="J19 P19 L19 N19 R19" xr:uid="{7A09BF4A-C9AA-4B22-8DD0-7F3063E79ED0}">
      <formula1>geeignet_ungeeignet</formula1>
    </dataValidation>
    <dataValidation type="list" allowBlank="1" showInputMessage="1" showErrorMessage="1" sqref="N22 N25 J22 J25 J27 P22 P25 P27 L22 L25 L27 N27 R22 R25 R27" xr:uid="{91D2900E-B809-4009-A142-8E7010CC34E2}">
      <formula1>geeignet_ungeeignet</formula1>
    </dataValidation>
    <dataValidation type="list" allowBlank="1" showInputMessage="1" showErrorMessage="1" sqref="A2:D2" xr:uid="{15CEDDBF-7703-4AC6-8CE4-13B0451ADBB3}">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7BA0ADB-E972-477E-A614-C011EDC1F73E}">
          <x14:formula1>
            <xm:f>'Listes de sélection'!$E$2:$E$4</xm:f>
          </x14:formula1>
          <xm:sqref>J16 P16 L16 N16 R16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43-C026-4799-8745-02C51698A0F3}">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5.3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718</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46-50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719</v>
      </c>
      <c r="K8" s="197"/>
      <c r="L8" s="196" t="s">
        <v>720</v>
      </c>
      <c r="M8" s="197"/>
      <c r="N8" s="196" t="s">
        <v>721</v>
      </c>
      <c r="O8" s="197"/>
      <c r="P8" s="196" t="s">
        <v>722</v>
      </c>
      <c r="Q8" s="197"/>
      <c r="R8" s="196" t="s">
        <v>723</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7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75" priority="16" operator="notEqual">
      <formula>100</formula>
    </cfRule>
  </conditionalFormatting>
  <conditionalFormatting sqref="K47">
    <cfRule type="cellIs" dxfId="174" priority="13" operator="equal">
      <formula>3</formula>
    </cfRule>
    <cfRule type="cellIs" dxfId="173" priority="14" operator="equal">
      <formula>2</formula>
    </cfRule>
    <cfRule type="cellIs" dxfId="172" priority="15" operator="equal">
      <formula>1</formula>
    </cfRule>
  </conditionalFormatting>
  <conditionalFormatting sqref="M47">
    <cfRule type="cellIs" dxfId="171" priority="10" operator="equal">
      <formula>3</formula>
    </cfRule>
    <cfRule type="cellIs" dxfId="170" priority="11" operator="equal">
      <formula>2</formula>
    </cfRule>
    <cfRule type="cellIs" dxfId="169" priority="12" operator="equal">
      <formula>1</formula>
    </cfRule>
  </conditionalFormatting>
  <conditionalFormatting sqref="O47">
    <cfRule type="cellIs" dxfId="168" priority="7" operator="equal">
      <formula>3</formula>
    </cfRule>
    <cfRule type="cellIs" dxfId="167" priority="8" operator="equal">
      <formula>2</formula>
    </cfRule>
    <cfRule type="cellIs" dxfId="166" priority="9" operator="equal">
      <formula>1</formula>
    </cfRule>
  </conditionalFormatting>
  <conditionalFormatting sqref="Q47">
    <cfRule type="cellIs" dxfId="165" priority="4" operator="equal">
      <formula>3</formula>
    </cfRule>
    <cfRule type="cellIs" dxfId="164" priority="5" operator="equal">
      <formula>2</formula>
    </cfRule>
    <cfRule type="cellIs" dxfId="163" priority="6" operator="equal">
      <formula>1</formula>
    </cfRule>
  </conditionalFormatting>
  <conditionalFormatting sqref="S47">
    <cfRule type="cellIs" dxfId="162" priority="1" operator="equal">
      <formula>3</formula>
    </cfRule>
    <cfRule type="cellIs" dxfId="161" priority="2" operator="equal">
      <formula>2</formula>
    </cfRule>
    <cfRule type="cellIs" dxfId="160" priority="3" operator="equal">
      <formula>1</formula>
    </cfRule>
  </conditionalFormatting>
  <dataValidations count="8">
    <dataValidation type="whole" errorStyle="warning" allowBlank="1" showInputMessage="1" showErrorMessage="1" sqref="I35:I40 I43 I45" xr:uid="{C50CBBD9-09C8-462D-9157-E8AC23C6CEAF}">
      <formula1>0</formula1>
      <formula2>100</formula2>
    </dataValidation>
    <dataValidation type="decimal" allowBlank="1" showInputMessage="1" showErrorMessage="1" error="Max. 10 Punkte" sqref="N35:N40 L35:L40 P35:P40 J35:J40 R35:R40" xr:uid="{AF1CCDF4-1DB0-491B-A79A-4D11421F7B40}">
      <formula1>0</formula1>
      <formula2>10</formula2>
    </dataValidation>
    <dataValidation type="list" allowBlank="1" showInputMessage="1" sqref="D43 E24" xr:uid="{7928B8FE-D2FA-44D2-ADFF-AFFD3A29BE22}">
      <formula1>Länder_und_Regionen</formula1>
    </dataValidation>
    <dataValidation type="list" allowBlank="1" showInputMessage="1" showErrorMessage="1" sqref="C23:C24" xr:uid="{49F411CC-2E8E-4380-BC64-F74112BF20E6}">
      <formula1>Mindestzahl</formula1>
    </dataValidation>
    <dataValidation type="list" allowBlank="1" showInputMessage="1" sqref="R23 J11:J15 N11:N15 J23 N23 P11:P15 P23 R11:R15 L11:L15 L23 J17:J18 L17:L18 N17:N18 P17:P18 R17:R18" xr:uid="{763CFDD6-90F6-466F-BD6C-B82F5A7494D5}">
      <formula1>Auswahl_ja_nein</formula1>
    </dataValidation>
    <dataValidation type="list" allowBlank="1" showInputMessage="1" sqref="J19 P19 L19 N19 R19" xr:uid="{E6CA3A7E-D75D-44F8-BA64-B41542B2A49E}">
      <formula1>geeignet_ungeeignet</formula1>
    </dataValidation>
    <dataValidation type="list" allowBlank="1" showInputMessage="1" showErrorMessage="1" sqref="N22 N25 J22 J25 J27 P22 P25 P27 L22 L25 L27 N27 R22 R25 R27" xr:uid="{6938B905-5C83-4B35-B435-7044923F0F06}">
      <formula1>geeignet_ungeeignet</formula1>
    </dataValidation>
    <dataValidation type="list" allowBlank="1" showInputMessage="1" showErrorMessage="1" sqref="A2:D2" xr:uid="{FBDC7641-541B-413A-A0D7-3F77B3CCAEC7}">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7ED5E2A2-572D-44CC-9D59-ACCE6B44DDC1}">
          <x14:formula1>
            <xm:f>'Listes de sélection'!$E$2:$E$4</xm:f>
          </x14:formula1>
          <xm:sqref>J16 P16 L16 N16 R16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9E10-B448-4321-9829-E86EFECE5B68}">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3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724</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51-55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725</v>
      </c>
      <c r="K8" s="197"/>
      <c r="L8" s="196" t="s">
        <v>726</v>
      </c>
      <c r="M8" s="197"/>
      <c r="N8" s="196" t="s">
        <v>727</v>
      </c>
      <c r="O8" s="197"/>
      <c r="P8" s="196" t="s">
        <v>728</v>
      </c>
      <c r="Q8" s="197"/>
      <c r="R8" s="196" t="s">
        <v>729</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50.2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59" priority="16" operator="notEqual">
      <formula>100</formula>
    </cfRule>
  </conditionalFormatting>
  <conditionalFormatting sqref="K47">
    <cfRule type="cellIs" dxfId="158" priority="13" operator="equal">
      <formula>3</formula>
    </cfRule>
    <cfRule type="cellIs" dxfId="157" priority="14" operator="equal">
      <formula>2</formula>
    </cfRule>
    <cfRule type="cellIs" dxfId="156" priority="15" operator="equal">
      <formula>1</formula>
    </cfRule>
  </conditionalFormatting>
  <conditionalFormatting sqref="M47">
    <cfRule type="cellIs" dxfId="155" priority="10" operator="equal">
      <formula>3</formula>
    </cfRule>
    <cfRule type="cellIs" dxfId="154" priority="11" operator="equal">
      <formula>2</formula>
    </cfRule>
    <cfRule type="cellIs" dxfId="153" priority="12" operator="equal">
      <formula>1</formula>
    </cfRule>
  </conditionalFormatting>
  <conditionalFormatting sqref="O47">
    <cfRule type="cellIs" dxfId="152" priority="7" operator="equal">
      <formula>3</formula>
    </cfRule>
    <cfRule type="cellIs" dxfId="151" priority="8" operator="equal">
      <formula>2</formula>
    </cfRule>
    <cfRule type="cellIs" dxfId="150" priority="9" operator="equal">
      <formula>1</formula>
    </cfRule>
  </conditionalFormatting>
  <conditionalFormatting sqref="Q47">
    <cfRule type="cellIs" dxfId="149" priority="4" operator="equal">
      <formula>3</formula>
    </cfRule>
    <cfRule type="cellIs" dxfId="148" priority="5" operator="equal">
      <formula>2</formula>
    </cfRule>
    <cfRule type="cellIs" dxfId="147" priority="6" operator="equal">
      <formula>1</formula>
    </cfRule>
  </conditionalFormatting>
  <conditionalFormatting sqref="S47">
    <cfRule type="cellIs" dxfId="146" priority="1" operator="equal">
      <formula>3</formula>
    </cfRule>
    <cfRule type="cellIs" dxfId="145" priority="2" operator="equal">
      <formula>2</formula>
    </cfRule>
    <cfRule type="cellIs" dxfId="144" priority="3" operator="equal">
      <formula>1</formula>
    </cfRule>
  </conditionalFormatting>
  <dataValidations count="8">
    <dataValidation type="whole" errorStyle="warning" allowBlank="1" showInputMessage="1" showErrorMessage="1" sqref="I35:I40 I43 I45" xr:uid="{D6080235-5258-44AE-85DF-88C700F69D79}">
      <formula1>0</formula1>
      <formula2>100</formula2>
    </dataValidation>
    <dataValidation type="decimal" allowBlank="1" showInputMessage="1" showErrorMessage="1" error="Max. 10 Punkte" sqref="N35:N40 L35:L40 P35:P40 J35:J40 R35:R40" xr:uid="{10F633D3-7518-43B9-8ED7-03C16AEDEBCD}">
      <formula1>0</formula1>
      <formula2>10</formula2>
    </dataValidation>
    <dataValidation type="list" allowBlank="1" showInputMessage="1" sqref="D43 E24" xr:uid="{8D5849D3-C4D5-4607-B325-B62C54F2BB89}">
      <formula1>Länder_und_Regionen</formula1>
    </dataValidation>
    <dataValidation type="list" allowBlank="1" showInputMessage="1" showErrorMessage="1" sqref="C23:C24" xr:uid="{C79988AF-488D-47E8-B780-36957B3ACCE8}">
      <formula1>Mindestzahl</formula1>
    </dataValidation>
    <dataValidation type="list" allowBlank="1" showInputMessage="1" sqref="R23 J11:J15 N11:N15 J23 N23 P11:P15 P23 R11:R15 L11:L15 L23 J17:J18 L17:L18 N17:N18 P17:P18 R17:R18" xr:uid="{D71FBA0C-EBB8-4C15-8A67-F72A0A796CBC}">
      <formula1>Auswahl_ja_nein</formula1>
    </dataValidation>
    <dataValidation type="list" allowBlank="1" showInputMessage="1" sqref="J19 P19 L19 N19 R19" xr:uid="{0B7A0837-BA0D-4D73-B73E-3D2F7402A362}">
      <formula1>geeignet_ungeeignet</formula1>
    </dataValidation>
    <dataValidation type="list" allowBlank="1" showInputMessage="1" showErrorMessage="1" sqref="N22 N25 J22 J25 J27 P22 P25 P27 L22 L25 L27 N27 R22 R25 R27" xr:uid="{554AB437-E398-47E3-B375-C36E5A8F65FA}">
      <formula1>geeignet_ungeeignet</formula1>
    </dataValidation>
    <dataValidation type="list" allowBlank="1" showInputMessage="1" showErrorMessage="1" sqref="A2:D2" xr:uid="{BD32091B-55C4-47FE-8F83-0783F4733F94}">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410C749-3295-4E1A-A166-ABBCAC72F1CB}">
          <x14:formula1>
            <xm:f>'Listes de sélection'!$E$2:$E$4</xm:f>
          </x14:formula1>
          <xm:sqref>J16 P16 L16 N16 R16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32F27-81B0-4096-991D-7008755B90FD}">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886718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730</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56-60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731</v>
      </c>
      <c r="K8" s="197"/>
      <c r="L8" s="196" t="s">
        <v>732</v>
      </c>
      <c r="M8" s="197"/>
      <c r="N8" s="196" t="s">
        <v>733</v>
      </c>
      <c r="O8" s="197"/>
      <c r="P8" s="196" t="s">
        <v>734</v>
      </c>
      <c r="Q8" s="197"/>
      <c r="R8" s="196" t="s">
        <v>735</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43" priority="16" operator="notEqual">
      <formula>100</formula>
    </cfRule>
  </conditionalFormatting>
  <conditionalFormatting sqref="K47">
    <cfRule type="cellIs" dxfId="142" priority="13" operator="equal">
      <formula>3</formula>
    </cfRule>
    <cfRule type="cellIs" dxfId="141" priority="14" operator="equal">
      <formula>2</formula>
    </cfRule>
    <cfRule type="cellIs" dxfId="140" priority="15" operator="equal">
      <formula>1</formula>
    </cfRule>
  </conditionalFormatting>
  <conditionalFormatting sqref="M47">
    <cfRule type="cellIs" dxfId="139" priority="10" operator="equal">
      <formula>3</formula>
    </cfRule>
    <cfRule type="cellIs" dxfId="138" priority="11" operator="equal">
      <formula>2</formula>
    </cfRule>
    <cfRule type="cellIs" dxfId="137" priority="12" operator="equal">
      <formula>1</formula>
    </cfRule>
  </conditionalFormatting>
  <conditionalFormatting sqref="O47">
    <cfRule type="cellIs" dxfId="136" priority="7" operator="equal">
      <formula>3</formula>
    </cfRule>
    <cfRule type="cellIs" dxfId="135" priority="8" operator="equal">
      <formula>2</formula>
    </cfRule>
    <cfRule type="cellIs" dxfId="134" priority="9" operator="equal">
      <formula>1</formula>
    </cfRule>
  </conditionalFormatting>
  <conditionalFormatting sqref="Q47">
    <cfRule type="cellIs" dxfId="133" priority="4" operator="equal">
      <formula>3</formula>
    </cfRule>
    <cfRule type="cellIs" dxfId="132" priority="5" operator="equal">
      <formula>2</formula>
    </cfRule>
    <cfRule type="cellIs" dxfId="131" priority="6" operator="equal">
      <formula>1</formula>
    </cfRule>
  </conditionalFormatting>
  <conditionalFormatting sqref="S47">
    <cfRule type="cellIs" dxfId="130" priority="1" operator="equal">
      <formula>3</formula>
    </cfRule>
    <cfRule type="cellIs" dxfId="129" priority="2" operator="equal">
      <formula>2</formula>
    </cfRule>
    <cfRule type="cellIs" dxfId="128" priority="3" operator="equal">
      <formula>1</formula>
    </cfRule>
  </conditionalFormatting>
  <dataValidations count="8">
    <dataValidation type="whole" errorStyle="warning" allowBlank="1" showInputMessage="1" showErrorMessage="1" sqref="I35:I40 I43 I45" xr:uid="{57E947D3-E91A-43EE-A6F6-83877B0BC979}">
      <formula1>0</formula1>
      <formula2>100</formula2>
    </dataValidation>
    <dataValidation type="decimal" allowBlank="1" showInputMessage="1" showErrorMessage="1" error="Max. 10 Punkte" sqref="N35:N40 L35:L40 P35:P40 J35:J40 R35:R40" xr:uid="{76291863-12C2-4B7A-9BDC-D4FFAE86F122}">
      <formula1>0</formula1>
      <formula2>10</formula2>
    </dataValidation>
    <dataValidation type="list" allowBlank="1" showInputMessage="1" sqref="D43 E24" xr:uid="{94173E44-4C81-4AB6-90A7-6AA8CD428370}">
      <formula1>Länder_und_Regionen</formula1>
    </dataValidation>
    <dataValidation type="list" allowBlank="1" showInputMessage="1" showErrorMessage="1" sqref="C23:C24" xr:uid="{55D9BC41-3ED9-4940-81BC-35E9977F25DB}">
      <formula1>Mindestzahl</formula1>
    </dataValidation>
    <dataValidation type="list" allowBlank="1" showInputMessage="1" sqref="R23 J11:J15 N11:N15 J23 N23 P11:P15 P23 R11:R15 L11:L15 L23 J17:J18 L17:L18 N17:N18 P17:P18 R17:R18" xr:uid="{500FF492-A180-4545-AF73-B3D4B8BAAC5D}">
      <formula1>Auswahl_ja_nein</formula1>
    </dataValidation>
    <dataValidation type="list" allowBlank="1" showInputMessage="1" sqref="J19 P19 L19 N19 R19" xr:uid="{D1E00682-75ED-44F1-98C3-C7ADF7478BC1}">
      <formula1>geeignet_ungeeignet</formula1>
    </dataValidation>
    <dataValidation type="list" allowBlank="1" showInputMessage="1" showErrorMessage="1" sqref="N22 N25 J22 J25 J27 P22 P25 P27 L22 L25 L27 N27 R22 R25 R27" xr:uid="{620179C5-38CF-4C3F-A850-BC52BB73F8D8}">
      <formula1>geeignet_ungeeignet</formula1>
    </dataValidation>
    <dataValidation type="list" allowBlank="1" showInputMessage="1" showErrorMessage="1" sqref="A2:D2" xr:uid="{9F7C2159-15A2-4DEB-A76E-B744DCB61A64}">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EB99E3F-511D-4AD1-BFE8-0D825BD04CE6}">
          <x14:formula1>
            <xm:f>'Listes de sélection'!$E$2:$E$4</xm:f>
          </x14:formula1>
          <xm:sqref>J16 P16 L16 N16 R16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FE91-263B-4622-A11F-0F48A7284C8E}">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886718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736</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61-65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737</v>
      </c>
      <c r="K8" s="197"/>
      <c r="L8" s="196" t="s">
        <v>738</v>
      </c>
      <c r="M8" s="197"/>
      <c r="N8" s="196" t="s">
        <v>739</v>
      </c>
      <c r="O8" s="197"/>
      <c r="P8" s="196" t="s">
        <v>740</v>
      </c>
      <c r="Q8" s="197"/>
      <c r="R8" s="196" t="s">
        <v>741</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27" priority="16" operator="notEqual">
      <formula>100</formula>
    </cfRule>
  </conditionalFormatting>
  <conditionalFormatting sqref="K47">
    <cfRule type="cellIs" dxfId="126" priority="13" operator="equal">
      <formula>3</formula>
    </cfRule>
    <cfRule type="cellIs" dxfId="125" priority="14" operator="equal">
      <formula>2</formula>
    </cfRule>
    <cfRule type="cellIs" dxfId="124" priority="15" operator="equal">
      <formula>1</formula>
    </cfRule>
  </conditionalFormatting>
  <conditionalFormatting sqref="M47">
    <cfRule type="cellIs" dxfId="123" priority="10" operator="equal">
      <formula>3</formula>
    </cfRule>
    <cfRule type="cellIs" dxfId="122" priority="11" operator="equal">
      <formula>2</formula>
    </cfRule>
    <cfRule type="cellIs" dxfId="121" priority="12" operator="equal">
      <formula>1</formula>
    </cfRule>
  </conditionalFormatting>
  <conditionalFormatting sqref="O47">
    <cfRule type="cellIs" dxfId="120" priority="7" operator="equal">
      <formula>3</formula>
    </cfRule>
    <cfRule type="cellIs" dxfId="119" priority="8" operator="equal">
      <formula>2</formula>
    </cfRule>
    <cfRule type="cellIs" dxfId="118" priority="9" operator="equal">
      <formula>1</formula>
    </cfRule>
  </conditionalFormatting>
  <conditionalFormatting sqref="Q47">
    <cfRule type="cellIs" dxfId="117" priority="4" operator="equal">
      <formula>3</formula>
    </cfRule>
    <cfRule type="cellIs" dxfId="116" priority="5" operator="equal">
      <formula>2</formula>
    </cfRule>
    <cfRule type="cellIs" dxfId="115" priority="6" operator="equal">
      <formula>1</formula>
    </cfRule>
  </conditionalFormatting>
  <conditionalFormatting sqref="S47">
    <cfRule type="cellIs" dxfId="114" priority="1" operator="equal">
      <formula>3</formula>
    </cfRule>
    <cfRule type="cellIs" dxfId="113" priority="2" operator="equal">
      <formula>2</formula>
    </cfRule>
    <cfRule type="cellIs" dxfId="112" priority="3" operator="equal">
      <formula>1</formula>
    </cfRule>
  </conditionalFormatting>
  <dataValidations count="8">
    <dataValidation type="whole" errorStyle="warning" allowBlank="1" showInputMessage="1" showErrorMessage="1" sqref="I35:I40 I43 I45" xr:uid="{3006FDA6-B270-4578-8A5E-8D5C6AD86DB3}">
      <formula1>0</formula1>
      <formula2>100</formula2>
    </dataValidation>
    <dataValidation type="decimal" allowBlank="1" showInputMessage="1" showErrorMessage="1" error="Max. 10 Punkte" sqref="N35:N40 L35:L40 P35:P40 J35:J40 R35:R40" xr:uid="{F029CE4C-90C1-4C5C-AA12-9E785E2945F0}">
      <formula1>0</formula1>
      <formula2>10</formula2>
    </dataValidation>
    <dataValidation type="list" allowBlank="1" showInputMessage="1" sqref="D43 E24" xr:uid="{10E5D31F-912F-41E1-9F89-B2CBEC5DA3A7}">
      <formula1>Länder_und_Regionen</formula1>
    </dataValidation>
    <dataValidation type="list" allowBlank="1" showInputMessage="1" showErrorMessage="1" sqref="C23:C24" xr:uid="{3C5DFF75-E07A-4A60-A7A9-DEE8CCF80ED2}">
      <formula1>Mindestzahl</formula1>
    </dataValidation>
    <dataValidation type="list" allowBlank="1" showInputMessage="1" sqref="R23 J11:J15 N11:N15 J23 N23 P11:P15 P23 R11:R15 L11:L15 L23 J17:J18 L17:L18 N17:N18 P17:P18 R17:R18" xr:uid="{D8E772F9-C992-4E96-A424-085EBDA8C8B8}">
      <formula1>Auswahl_ja_nein</formula1>
    </dataValidation>
    <dataValidation type="list" allowBlank="1" showInputMessage="1" sqref="J19 P19 L19 N19 R19" xr:uid="{EBF567AE-EEFF-4BAC-9825-C8951780CB99}">
      <formula1>geeignet_ungeeignet</formula1>
    </dataValidation>
    <dataValidation type="list" allowBlank="1" showInputMessage="1" showErrorMessage="1" sqref="N22 N25 J22 J25 J27 P22 P25 P27 L22 L25 L27 N27 R22 R25 R27" xr:uid="{B9718A32-61D8-43D5-9075-313DF67BC209}">
      <formula1>geeignet_ungeeignet</formula1>
    </dataValidation>
    <dataValidation type="list" allowBlank="1" showInputMessage="1" showErrorMessage="1" sqref="A2:D2" xr:uid="{869C9445-3B62-4304-ADC1-0E2E5ECD8A20}">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71C7E89-77C0-4F10-9955-68ADA0333A21}">
          <x14:formula1>
            <xm:f>'Listes de sélection'!$E$2:$E$4</xm:f>
          </x14:formula1>
          <xm:sqref>J16 P16 L16 N16 R16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FCF9-0297-447D-9097-31F73DF83225}">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5.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742</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66-70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743</v>
      </c>
      <c r="K8" s="197"/>
      <c r="L8" s="196" t="s">
        <v>744</v>
      </c>
      <c r="M8" s="197"/>
      <c r="N8" s="196" t="s">
        <v>745</v>
      </c>
      <c r="O8" s="197"/>
      <c r="P8" s="196" t="s">
        <v>746</v>
      </c>
      <c r="Q8" s="197"/>
      <c r="R8" s="196" t="s">
        <v>747</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50.2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11" priority="16" operator="notEqual">
      <formula>100</formula>
    </cfRule>
  </conditionalFormatting>
  <conditionalFormatting sqref="K47">
    <cfRule type="cellIs" dxfId="110" priority="13" operator="equal">
      <formula>3</formula>
    </cfRule>
    <cfRule type="cellIs" dxfId="109" priority="14" operator="equal">
      <formula>2</formula>
    </cfRule>
    <cfRule type="cellIs" dxfId="108" priority="15" operator="equal">
      <formula>1</formula>
    </cfRule>
  </conditionalFormatting>
  <conditionalFormatting sqref="M47">
    <cfRule type="cellIs" dxfId="107" priority="10" operator="equal">
      <formula>3</formula>
    </cfRule>
    <cfRule type="cellIs" dxfId="106" priority="11" operator="equal">
      <formula>2</formula>
    </cfRule>
    <cfRule type="cellIs" dxfId="105" priority="12" operator="equal">
      <formula>1</formula>
    </cfRule>
  </conditionalFormatting>
  <conditionalFormatting sqref="O47">
    <cfRule type="cellIs" dxfId="104" priority="7" operator="equal">
      <formula>3</formula>
    </cfRule>
    <cfRule type="cellIs" dxfId="103" priority="8" operator="equal">
      <formula>2</formula>
    </cfRule>
    <cfRule type="cellIs" dxfId="102" priority="9" operator="equal">
      <formula>1</formula>
    </cfRule>
  </conditionalFormatting>
  <conditionalFormatting sqref="Q47">
    <cfRule type="cellIs" dxfId="101" priority="4" operator="equal">
      <formula>3</formula>
    </cfRule>
    <cfRule type="cellIs" dxfId="100" priority="5" operator="equal">
      <formula>2</formula>
    </cfRule>
    <cfRule type="cellIs" dxfId="99" priority="6" operator="equal">
      <formula>1</formula>
    </cfRule>
  </conditionalFormatting>
  <conditionalFormatting sqref="S47">
    <cfRule type="cellIs" dxfId="98" priority="1" operator="equal">
      <formula>3</formula>
    </cfRule>
    <cfRule type="cellIs" dxfId="97" priority="2" operator="equal">
      <formula>2</formula>
    </cfRule>
    <cfRule type="cellIs" dxfId="96" priority="3" operator="equal">
      <formula>1</formula>
    </cfRule>
  </conditionalFormatting>
  <dataValidations count="8">
    <dataValidation type="whole" errorStyle="warning" allowBlank="1" showInputMessage="1" showErrorMessage="1" sqref="I35:I40 I43 I45" xr:uid="{B9A74DD2-229A-4012-AA88-AE3510083B55}">
      <formula1>0</formula1>
      <formula2>100</formula2>
    </dataValidation>
    <dataValidation type="decimal" allowBlank="1" showInputMessage="1" showErrorMessage="1" error="Max. 10 Punkte" sqref="N35:N40 L35:L40 P35:P40 J35:J40 R35:R40" xr:uid="{9958F45B-C79F-4EA1-A7E1-4080681BB6FE}">
      <formula1>0</formula1>
      <formula2>10</formula2>
    </dataValidation>
    <dataValidation type="list" allowBlank="1" showInputMessage="1" sqref="D43 E24" xr:uid="{A14AE7C4-7644-477B-BA55-5103CE325F8B}">
      <formula1>Länder_und_Regionen</formula1>
    </dataValidation>
    <dataValidation type="list" allowBlank="1" showInputMessage="1" showErrorMessage="1" sqref="C23:C24" xr:uid="{2F41F3BF-DF88-49AF-9921-3E61F5718F6D}">
      <formula1>Mindestzahl</formula1>
    </dataValidation>
    <dataValidation type="list" allowBlank="1" showInputMessage="1" sqref="R23 J11:J15 N11:N15 J23 N23 P11:P15 P23 R11:R15 L11:L15 L23 J17:J18 L17:L18 N17:N18 P17:P18 R17:R18" xr:uid="{19C1300B-26C1-4AE8-8512-F0BDD4C5F516}">
      <formula1>Auswahl_ja_nein</formula1>
    </dataValidation>
    <dataValidation type="list" allowBlank="1" showInputMessage="1" sqref="J19 P19 L19 N19 R19" xr:uid="{65B16944-F1A7-467C-8209-A342E1345F2C}">
      <formula1>geeignet_ungeeignet</formula1>
    </dataValidation>
    <dataValidation type="list" allowBlank="1" showInputMessage="1" showErrorMessage="1" sqref="N22 N25 J22 J25 J27 P22 P25 P27 L22 L25 L27 N27 R22 R25 R27" xr:uid="{E3DBE550-8CBD-40CE-8D5C-FEF795F80720}">
      <formula1>geeignet_ungeeignet</formula1>
    </dataValidation>
    <dataValidation type="list" allowBlank="1" showInputMessage="1" showErrorMessage="1" sqref="A2:D2" xr:uid="{7C321A5C-2594-4C94-8B95-DFA7678D4CE2}">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22308E2-803D-4DEA-8BAD-A0761EF8176F}">
          <x14:formula1>
            <xm:f>'Listes de sélection'!$E$2:$E$4</xm:f>
          </x14:formula1>
          <xm:sqref>J16 P16 L16 N16 R16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BB0-463E-4484-9ADF-BAD5D1A351A6}">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3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748</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71-75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749</v>
      </c>
      <c r="K8" s="197"/>
      <c r="L8" s="196" t="s">
        <v>750</v>
      </c>
      <c r="M8" s="197"/>
      <c r="N8" s="196" t="s">
        <v>751</v>
      </c>
      <c r="O8" s="197"/>
      <c r="P8" s="196" t="s">
        <v>752</v>
      </c>
      <c r="Q8" s="197"/>
      <c r="R8" s="196" t="s">
        <v>753</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7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95" priority="16" operator="notEqual">
      <formula>100</formula>
    </cfRule>
  </conditionalFormatting>
  <conditionalFormatting sqref="K47">
    <cfRule type="cellIs" dxfId="94" priority="13" operator="equal">
      <formula>3</formula>
    </cfRule>
    <cfRule type="cellIs" dxfId="93" priority="14" operator="equal">
      <formula>2</formula>
    </cfRule>
    <cfRule type="cellIs" dxfId="92" priority="15" operator="equal">
      <formula>1</formula>
    </cfRule>
  </conditionalFormatting>
  <conditionalFormatting sqref="M47">
    <cfRule type="cellIs" dxfId="91" priority="10" operator="equal">
      <formula>3</formula>
    </cfRule>
    <cfRule type="cellIs" dxfId="90" priority="11" operator="equal">
      <formula>2</formula>
    </cfRule>
    <cfRule type="cellIs" dxfId="89" priority="12" operator="equal">
      <formula>1</formula>
    </cfRule>
  </conditionalFormatting>
  <conditionalFormatting sqref="O47">
    <cfRule type="cellIs" dxfId="88" priority="7" operator="equal">
      <formula>3</formula>
    </cfRule>
    <cfRule type="cellIs" dxfId="87" priority="8" operator="equal">
      <formula>2</formula>
    </cfRule>
    <cfRule type="cellIs" dxfId="86" priority="9" operator="equal">
      <formula>1</formula>
    </cfRule>
  </conditionalFormatting>
  <conditionalFormatting sqref="Q47">
    <cfRule type="cellIs" dxfId="85" priority="4" operator="equal">
      <formula>3</formula>
    </cfRule>
    <cfRule type="cellIs" dxfId="84" priority="5" operator="equal">
      <formula>2</formula>
    </cfRule>
    <cfRule type="cellIs" dxfId="83" priority="6" operator="equal">
      <formula>1</formula>
    </cfRule>
  </conditionalFormatting>
  <conditionalFormatting sqref="S47">
    <cfRule type="cellIs" dxfId="82" priority="1" operator="equal">
      <formula>3</formula>
    </cfRule>
    <cfRule type="cellIs" dxfId="81" priority="2" operator="equal">
      <formula>2</formula>
    </cfRule>
    <cfRule type="cellIs" dxfId="80" priority="3" operator="equal">
      <formula>1</formula>
    </cfRule>
  </conditionalFormatting>
  <dataValidations count="8">
    <dataValidation type="whole" errorStyle="warning" allowBlank="1" showInputMessage="1" showErrorMessage="1" sqref="I35:I40 I43 I45" xr:uid="{3D1FA717-D25F-4426-B295-DDA69B1C4F8A}">
      <formula1>0</formula1>
      <formula2>100</formula2>
    </dataValidation>
    <dataValidation type="decimal" allowBlank="1" showInputMessage="1" showErrorMessage="1" error="Max. 10 Punkte" sqref="N35:N40 L35:L40 P35:P40 J35:J40 R35:R40" xr:uid="{07971CA2-2F08-4829-B5FA-75F51811101A}">
      <formula1>0</formula1>
      <formula2>10</formula2>
    </dataValidation>
    <dataValidation type="list" allowBlank="1" showInputMessage="1" sqref="D43 E24" xr:uid="{98F9A23C-83B6-478F-8299-DE72E1C29748}">
      <formula1>Länder_und_Regionen</formula1>
    </dataValidation>
    <dataValidation type="list" allowBlank="1" showInputMessage="1" showErrorMessage="1" sqref="C23:C24" xr:uid="{C747FD53-130E-41A5-AF5D-3F8BE039366E}">
      <formula1>Mindestzahl</formula1>
    </dataValidation>
    <dataValidation type="list" allowBlank="1" showInputMessage="1" sqref="R23 J11:J15 N11:N15 J23 N23 P11:P15 P23 R11:R15 L11:L15 L23 J17:J18 L17:L18 N17:N18 P17:P18 R17:R18" xr:uid="{45EDC452-2017-4ED6-9C72-8C76FBE898C2}">
      <formula1>Auswahl_ja_nein</formula1>
    </dataValidation>
    <dataValidation type="list" allowBlank="1" showInputMessage="1" sqref="J19 P19 L19 N19 R19" xr:uid="{8946ADF4-EC15-4495-B402-2C8A01D61CEC}">
      <formula1>geeignet_ungeeignet</formula1>
    </dataValidation>
    <dataValidation type="list" allowBlank="1" showInputMessage="1" showErrorMessage="1" sqref="N22 N25 J22 J25 J27 P22 P25 P27 L22 L25 L27 N27 R22 R25 R27" xr:uid="{F7553BAA-6074-4605-A23D-C978F99C5B7D}">
      <formula1>geeignet_ungeeignet</formula1>
    </dataValidation>
    <dataValidation type="list" allowBlank="1" showInputMessage="1" showErrorMessage="1" sqref="A2:D2" xr:uid="{D83780AA-F55A-48D0-8EB4-7244F2AE4A31}">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B525055-E230-415C-AF38-B02C0DDAFD8D}">
          <x14:formula1>
            <xm:f>'Listes de sélection'!$E$2:$E$4</xm:f>
          </x14:formula1>
          <xm:sqref>J16 P16 L16 N16 R16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F137-3022-4749-9C78-BF0F43A6C70F}">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886718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754</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76-80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755</v>
      </c>
      <c r="K8" s="197"/>
      <c r="L8" s="196" t="s">
        <v>756</v>
      </c>
      <c r="M8" s="197"/>
      <c r="N8" s="196" t="s">
        <v>757</v>
      </c>
      <c r="O8" s="197"/>
      <c r="P8" s="196" t="s">
        <v>758</v>
      </c>
      <c r="Q8" s="197"/>
      <c r="R8" s="196" t="s">
        <v>759</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9.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79" priority="16" operator="notEqual">
      <formula>100</formula>
    </cfRule>
  </conditionalFormatting>
  <conditionalFormatting sqref="K47">
    <cfRule type="cellIs" dxfId="78" priority="13" operator="equal">
      <formula>3</formula>
    </cfRule>
    <cfRule type="cellIs" dxfId="77" priority="14" operator="equal">
      <formula>2</formula>
    </cfRule>
    <cfRule type="cellIs" dxfId="76" priority="15" operator="equal">
      <formula>1</formula>
    </cfRule>
  </conditionalFormatting>
  <conditionalFormatting sqref="M47">
    <cfRule type="cellIs" dxfId="75" priority="10" operator="equal">
      <formula>3</formula>
    </cfRule>
    <cfRule type="cellIs" dxfId="74" priority="11" operator="equal">
      <formula>2</formula>
    </cfRule>
    <cfRule type="cellIs" dxfId="73" priority="12" operator="equal">
      <formula>1</formula>
    </cfRule>
  </conditionalFormatting>
  <conditionalFormatting sqref="O47">
    <cfRule type="cellIs" dxfId="72" priority="7" operator="equal">
      <formula>3</formula>
    </cfRule>
    <cfRule type="cellIs" dxfId="71" priority="8" operator="equal">
      <formula>2</formula>
    </cfRule>
    <cfRule type="cellIs" dxfId="70" priority="9" operator="equal">
      <formula>1</formula>
    </cfRule>
  </conditionalFormatting>
  <conditionalFormatting sqref="Q47">
    <cfRule type="cellIs" dxfId="69" priority="4" operator="equal">
      <formula>3</formula>
    </cfRule>
    <cfRule type="cellIs" dxfId="68" priority="5" operator="equal">
      <formula>2</formula>
    </cfRule>
    <cfRule type="cellIs" dxfId="67" priority="6" operator="equal">
      <formula>1</formula>
    </cfRule>
  </conditionalFormatting>
  <conditionalFormatting sqref="S47">
    <cfRule type="cellIs" dxfId="66" priority="1" operator="equal">
      <formula>3</formula>
    </cfRule>
    <cfRule type="cellIs" dxfId="65" priority="2" operator="equal">
      <formula>2</formula>
    </cfRule>
    <cfRule type="cellIs" dxfId="64" priority="3" operator="equal">
      <formula>1</formula>
    </cfRule>
  </conditionalFormatting>
  <dataValidations count="8">
    <dataValidation type="whole" errorStyle="warning" allowBlank="1" showInputMessage="1" showErrorMessage="1" sqref="I35:I40 I43 I45" xr:uid="{9DA0DAEE-44B4-4528-963C-3406E376336C}">
      <formula1>0</formula1>
      <formula2>100</formula2>
    </dataValidation>
    <dataValidation type="decimal" allowBlank="1" showInputMessage="1" showErrorMessage="1" error="Max. 10 Punkte" sqref="N35:N40 L35:L40 P35:P40 J35:J40 R35:R40" xr:uid="{6C980AFD-B6E4-4C5D-A986-87000BB54DCD}">
      <formula1>0</formula1>
      <formula2>10</formula2>
    </dataValidation>
    <dataValidation type="list" allowBlank="1" showInputMessage="1" sqref="D43 E24" xr:uid="{232253EF-A47A-4787-A1A4-E5C310A70A24}">
      <formula1>Länder_und_Regionen</formula1>
    </dataValidation>
    <dataValidation type="list" allowBlank="1" showInputMessage="1" showErrorMessage="1" sqref="C23:C24" xr:uid="{342FA9DC-0FF4-4DC7-8EF9-09AB8C4E5EA2}">
      <formula1>Mindestzahl</formula1>
    </dataValidation>
    <dataValidation type="list" allowBlank="1" showInputMessage="1" sqref="R23 J11:J15 N11:N15 J23 N23 P11:P15 P23 R11:R15 L11:L15 L23 J17:J18 L17:L18 N17:N18 P17:P18 R17:R18" xr:uid="{4A403991-9B17-4701-962B-0354D892B26C}">
      <formula1>Auswahl_ja_nein</formula1>
    </dataValidation>
    <dataValidation type="list" allowBlank="1" showInputMessage="1" sqref="J19 P19 L19 N19 R19" xr:uid="{D75A63D1-CDD6-4F75-8F5B-7BEAC7BF35DE}">
      <formula1>geeignet_ungeeignet</formula1>
    </dataValidation>
    <dataValidation type="list" allowBlank="1" showInputMessage="1" showErrorMessage="1" sqref="N22 N25 J22 J25 J27 P22 P25 P27 L22 L25 L27 N27 R22 R25 R27" xr:uid="{625CD508-4431-4521-AD43-49B5D80AD27C}">
      <formula1>geeignet_ungeeignet</formula1>
    </dataValidation>
    <dataValidation type="list" allowBlank="1" showInputMessage="1" showErrorMessage="1" sqref="A2:D2" xr:uid="{1DF27109-32B9-4EFE-8F77-07098F852A08}">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EBC67A5-FF64-484C-BFC2-61FF909EC6DE}">
          <x14:formula1>
            <xm:f>'Listes de sélection'!$E$2:$E$4</xm:f>
          </x14:formula1>
          <xm:sqref>J16 P16 L16 N16 R16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A605-6416-4521-8A9B-35F6E2ABC786}">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886718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760</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81-85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761</v>
      </c>
      <c r="K8" s="197"/>
      <c r="L8" s="196" t="s">
        <v>762</v>
      </c>
      <c r="M8" s="197"/>
      <c r="N8" s="196" t="s">
        <v>763</v>
      </c>
      <c r="O8" s="197"/>
      <c r="P8" s="196" t="s">
        <v>764</v>
      </c>
      <c r="Q8" s="197"/>
      <c r="R8" s="196" t="s">
        <v>765</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6.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63" priority="16" operator="notEqual">
      <formula>100</formula>
    </cfRule>
  </conditionalFormatting>
  <conditionalFormatting sqref="K47">
    <cfRule type="cellIs" dxfId="62" priority="13" operator="equal">
      <formula>3</formula>
    </cfRule>
    <cfRule type="cellIs" dxfId="61" priority="14" operator="equal">
      <formula>2</formula>
    </cfRule>
    <cfRule type="cellIs" dxfId="60" priority="15" operator="equal">
      <formula>1</formula>
    </cfRule>
  </conditionalFormatting>
  <conditionalFormatting sqref="M47">
    <cfRule type="cellIs" dxfId="59" priority="10" operator="equal">
      <formula>3</formula>
    </cfRule>
    <cfRule type="cellIs" dxfId="58" priority="11" operator="equal">
      <formula>2</formula>
    </cfRule>
    <cfRule type="cellIs" dxfId="57" priority="12" operator="equal">
      <formula>1</formula>
    </cfRule>
  </conditionalFormatting>
  <conditionalFormatting sqref="O47">
    <cfRule type="cellIs" dxfId="56" priority="7" operator="equal">
      <formula>3</formula>
    </cfRule>
    <cfRule type="cellIs" dxfId="55" priority="8" operator="equal">
      <formula>2</formula>
    </cfRule>
    <cfRule type="cellIs" dxfId="54" priority="9" operator="equal">
      <formula>1</formula>
    </cfRule>
  </conditionalFormatting>
  <conditionalFormatting sqref="Q47">
    <cfRule type="cellIs" dxfId="53" priority="4" operator="equal">
      <formula>3</formula>
    </cfRule>
    <cfRule type="cellIs" dxfId="52" priority="5" operator="equal">
      <formula>2</formula>
    </cfRule>
    <cfRule type="cellIs" dxfId="51" priority="6" operator="equal">
      <formula>1</formula>
    </cfRule>
  </conditionalFormatting>
  <conditionalFormatting sqref="S47">
    <cfRule type="cellIs" dxfId="50" priority="1" operator="equal">
      <formula>3</formula>
    </cfRule>
    <cfRule type="cellIs" dxfId="49" priority="2" operator="equal">
      <formula>2</formula>
    </cfRule>
    <cfRule type="cellIs" dxfId="48" priority="3" operator="equal">
      <formula>1</formula>
    </cfRule>
  </conditionalFormatting>
  <dataValidations disablePrompts="1" count="8">
    <dataValidation type="whole" errorStyle="warning" allowBlank="1" showInputMessage="1" showErrorMessage="1" sqref="I35:I40 I43 I45" xr:uid="{39C2CD80-2917-44D8-9E67-D2E0BF93E5AA}">
      <formula1>0</formula1>
      <formula2>100</formula2>
    </dataValidation>
    <dataValidation type="decimal" allowBlank="1" showInputMessage="1" showErrorMessage="1" error="Max. 10 Punkte" sqref="N35:N40 L35:L40 P35:P40 J35:J40 R35:R40" xr:uid="{C246DBD6-7317-42C7-9FE5-36772942F7F9}">
      <formula1>0</formula1>
      <formula2>10</formula2>
    </dataValidation>
    <dataValidation type="list" allowBlank="1" showInputMessage="1" sqref="D43 E24" xr:uid="{05C8205C-D2F0-43B1-B726-64CFB9D7FEC2}">
      <formula1>Länder_und_Regionen</formula1>
    </dataValidation>
    <dataValidation type="list" allowBlank="1" showInputMessage="1" showErrorMessage="1" sqref="C23:C24" xr:uid="{EA6E2CDE-8425-4CE1-AF84-571AC3C1D6D5}">
      <formula1>Mindestzahl</formula1>
    </dataValidation>
    <dataValidation type="list" allowBlank="1" showInputMessage="1" sqref="R23 J11:J15 N11:N15 J23 N23 P11:P15 P23 R11:R15 L11:L15 L23 J17:J18 L17:L18 N17:N18 P17:P18 R17:R18" xr:uid="{A121B8FB-75C0-490B-841A-8E3C1675459B}">
      <formula1>Auswahl_ja_nein</formula1>
    </dataValidation>
    <dataValidation type="list" allowBlank="1" showInputMessage="1" sqref="J19 P19 L19 N19 R19" xr:uid="{A5D3D590-35EB-49D6-8265-ECD14A383F71}">
      <formula1>geeignet_ungeeignet</formula1>
    </dataValidation>
    <dataValidation type="list" allowBlank="1" showInputMessage="1" showErrorMessage="1" sqref="N22 N25 J22 J25 J27 P22 P25 P27 L22 L25 L27 N27 R22 R25 R27" xr:uid="{93304834-094E-4037-887E-2473C12535C3}">
      <formula1>geeignet_ungeeignet</formula1>
    </dataValidation>
    <dataValidation type="list" allowBlank="1" showInputMessage="1" showErrorMessage="1" sqref="A2:D2" xr:uid="{D87CB807-D9DB-4957-9EBC-9C857D646BE4}">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38364A32-4F46-4E0B-BC5E-55A71FA76E7A}">
          <x14:formula1>
            <xm:f>'Listes de sélection'!$E$2:$E$4</xm:f>
          </x14:formula1>
          <xm:sqref>J16 P16 L16 N16 R16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pageSetUpPr fitToPage="1"/>
  </sheetPr>
  <dimension ref="A1:G21"/>
  <sheetViews>
    <sheetView showGridLines="0" zoomScaleNormal="100" workbookViewId="0"/>
  </sheetViews>
  <sheetFormatPr baseColWidth="10" defaultColWidth="12" defaultRowHeight="10"/>
  <cols>
    <col min="1" max="1" width="4.6640625" style="32" customWidth="1"/>
    <col min="2" max="2" width="50.5546875" style="32" customWidth="1"/>
    <col min="3" max="3" width="29.44140625" style="32" customWidth="1"/>
    <col min="4" max="4" width="35.6640625" style="32" customWidth="1"/>
    <col min="5" max="7" width="8.33203125" style="32" customWidth="1"/>
    <col min="8" max="16384" width="12" style="32"/>
  </cols>
  <sheetData>
    <row r="1" spans="1:7" ht="11.5">
      <c r="A1" s="155"/>
      <c r="B1" s="155"/>
      <c r="C1" s="155"/>
      <c r="D1" s="155"/>
      <c r="E1" s="155"/>
      <c r="F1" s="155"/>
      <c r="G1" s="155"/>
    </row>
    <row r="2" spans="1:7" ht="73.75" customHeight="1">
      <c r="A2" s="155"/>
      <c r="B2" s="235" t="s">
        <v>792</v>
      </c>
      <c r="C2" s="235"/>
      <c r="D2" s="235"/>
      <c r="E2" s="235"/>
      <c r="F2" s="235"/>
      <c r="G2" s="235"/>
    </row>
    <row r="3" spans="1:7" ht="6.65" customHeight="1">
      <c r="A3" s="155"/>
      <c r="B3" s="155"/>
      <c r="C3" s="155"/>
      <c r="D3" s="155"/>
      <c r="E3" s="155"/>
      <c r="F3" s="155"/>
      <c r="G3" s="155"/>
    </row>
    <row r="4" spans="1:7" ht="21.15" customHeight="1">
      <c r="A4" s="155"/>
      <c r="B4" s="236" t="s">
        <v>793</v>
      </c>
      <c r="C4" s="236"/>
      <c r="D4" s="156"/>
      <c r="E4" s="156"/>
      <c r="F4" s="156"/>
      <c r="G4" s="156"/>
    </row>
    <row r="5" spans="1:7" ht="66.900000000000006" customHeight="1">
      <c r="A5" s="155"/>
      <c r="B5" s="234" t="s">
        <v>794</v>
      </c>
      <c r="C5" s="234"/>
      <c r="D5" s="234"/>
      <c r="E5" s="156"/>
      <c r="F5" s="156"/>
      <c r="G5" s="156"/>
    </row>
    <row r="6" spans="1:7" ht="10.75" customHeight="1">
      <c r="A6" s="155"/>
      <c r="B6" s="157"/>
      <c r="C6" s="156"/>
      <c r="D6" s="156"/>
      <c r="E6" s="156"/>
      <c r="F6" s="156"/>
      <c r="G6" s="156"/>
    </row>
    <row r="7" spans="1:7" ht="35.4" customHeight="1">
      <c r="A7" s="155"/>
      <c r="B7" s="234" t="s">
        <v>795</v>
      </c>
      <c r="C7" s="234"/>
      <c r="D7" s="234"/>
      <c r="E7" s="156"/>
      <c r="F7" s="156"/>
      <c r="G7" s="156"/>
    </row>
    <row r="8" spans="1:7" ht="11.4" customHeight="1">
      <c r="A8" s="155"/>
      <c r="B8" s="155"/>
      <c r="C8" s="155"/>
      <c r="D8" s="155"/>
      <c r="E8" s="156"/>
      <c r="F8" s="156"/>
      <c r="G8" s="156"/>
    </row>
    <row r="9" spans="1:7" ht="23">
      <c r="A9" s="155"/>
      <c r="B9" s="158" t="s">
        <v>791</v>
      </c>
      <c r="C9" s="159" t="s">
        <v>654</v>
      </c>
      <c r="D9" s="160"/>
      <c r="E9" s="156"/>
      <c r="F9" s="156"/>
      <c r="G9" s="156"/>
    </row>
    <row r="10" spans="1:7" ht="15" customHeight="1">
      <c r="A10" s="155"/>
      <c r="B10" s="167" t="s">
        <v>656</v>
      </c>
      <c r="C10" s="168">
        <v>5</v>
      </c>
      <c r="D10" s="163"/>
      <c r="E10" s="156"/>
      <c r="F10" s="156"/>
      <c r="G10" s="156"/>
    </row>
    <row r="11" spans="1:7" ht="15" customHeight="1">
      <c r="A11" s="155"/>
      <c r="B11" s="167" t="s">
        <v>657</v>
      </c>
      <c r="C11" s="168">
        <v>10</v>
      </c>
      <c r="D11" s="163"/>
      <c r="E11" s="156"/>
      <c r="F11" s="156"/>
      <c r="G11" s="156"/>
    </row>
    <row r="12" spans="1:7" ht="15" customHeight="1">
      <c r="A12" s="155"/>
      <c r="B12" s="167" t="s">
        <v>655</v>
      </c>
      <c r="C12" s="168">
        <v>15</v>
      </c>
      <c r="D12" s="163"/>
      <c r="E12" s="156"/>
      <c r="F12" s="156"/>
      <c r="G12" s="156"/>
    </row>
    <row r="13" spans="1:7" ht="15" customHeight="1">
      <c r="A13" s="155"/>
      <c r="B13" s="167" t="s">
        <v>796</v>
      </c>
      <c r="C13" s="168">
        <v>20</v>
      </c>
      <c r="D13" s="163"/>
      <c r="E13" s="156"/>
      <c r="F13" s="156"/>
      <c r="G13" s="156"/>
    </row>
    <row r="14" spans="1:7" ht="9" customHeight="1">
      <c r="A14" s="155"/>
      <c r="B14" s="157"/>
      <c r="C14" s="156"/>
      <c r="D14" s="156"/>
      <c r="E14" s="156"/>
      <c r="F14" s="156"/>
      <c r="G14" s="156"/>
    </row>
    <row r="15" spans="1:7" ht="21" customHeight="1">
      <c r="A15" s="155"/>
      <c r="B15" s="236" t="s">
        <v>797</v>
      </c>
      <c r="C15" s="236"/>
      <c r="D15" s="156"/>
      <c r="E15" s="156"/>
      <c r="F15" s="156"/>
      <c r="G15" s="156"/>
    </row>
    <row r="16" spans="1:7" ht="76.25" customHeight="1">
      <c r="A16" s="155"/>
      <c r="B16" s="233" t="s">
        <v>798</v>
      </c>
      <c r="C16" s="233"/>
      <c r="D16" s="233"/>
      <c r="E16" s="233"/>
      <c r="F16" s="233"/>
      <c r="G16" s="233"/>
    </row>
    <row r="17" spans="1:7" ht="23">
      <c r="A17" s="164"/>
      <c r="B17" s="159" t="s">
        <v>799</v>
      </c>
      <c r="C17" s="158" t="s">
        <v>800</v>
      </c>
      <c r="D17" s="158" t="s">
        <v>801</v>
      </c>
      <c r="E17" s="155"/>
      <c r="F17" s="155"/>
      <c r="G17" s="155"/>
    </row>
    <row r="18" spans="1:7" ht="15" customHeight="1">
      <c r="A18" s="164"/>
      <c r="B18" s="161" t="s">
        <v>802</v>
      </c>
      <c r="C18" s="162">
        <v>50</v>
      </c>
      <c r="D18" s="165" t="s">
        <v>803</v>
      </c>
      <c r="E18" s="155"/>
      <c r="F18" s="155"/>
      <c r="G18" s="155"/>
    </row>
    <row r="19" spans="1:7" ht="15" customHeight="1">
      <c r="A19" s="164"/>
      <c r="B19" s="166" t="s">
        <v>804</v>
      </c>
      <c r="C19" s="162">
        <v>30</v>
      </c>
      <c r="D19" s="165" t="s">
        <v>805</v>
      </c>
      <c r="E19" s="155"/>
      <c r="F19" s="155"/>
      <c r="G19" s="155"/>
    </row>
    <row r="20" spans="1:7" ht="15" customHeight="1">
      <c r="A20" s="164"/>
      <c r="B20" s="166" t="s">
        <v>658</v>
      </c>
      <c r="C20" s="162">
        <v>20</v>
      </c>
      <c r="D20" s="165" t="s">
        <v>806</v>
      </c>
      <c r="E20" s="155"/>
      <c r="F20" s="155"/>
      <c r="G20" s="155"/>
    </row>
    <row r="21" spans="1:7" ht="14.5">
      <c r="A21" s="150"/>
    </row>
  </sheetData>
  <sheetProtection sheet="1" objects="1" scenarios="1" formatRows="0"/>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4" orientation="landscape" horizontalDpi="300" verticalDpi="300" r:id="rId1"/>
  <headerFooter alignWithMargins="0">
    <oddFooter>&amp;LForm 31-1-13-fr</oddFooter>
  </headerFooter>
  <ignoredErrors>
    <ignoredError sqref="D19" twoDigitTextYear="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D4D7-A833-4F9F-87A1-9284CBEFF579}">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766</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86-90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767</v>
      </c>
      <c r="K8" s="197"/>
      <c r="L8" s="196" t="s">
        <v>768</v>
      </c>
      <c r="M8" s="197"/>
      <c r="N8" s="196" t="s">
        <v>769</v>
      </c>
      <c r="O8" s="197"/>
      <c r="P8" s="196" t="s">
        <v>770</v>
      </c>
      <c r="Q8" s="197"/>
      <c r="R8" s="196" t="s">
        <v>771</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8">
    <dataValidation type="whole" errorStyle="warning" allowBlank="1" showInputMessage="1" showErrorMessage="1" sqref="I35:I40 I43 I45" xr:uid="{F18B73E4-4EE4-4C0D-A975-A1497F997FB3}">
      <formula1>0</formula1>
      <formula2>100</formula2>
    </dataValidation>
    <dataValidation type="decimal" allowBlank="1" showInputMessage="1" showErrorMessage="1" error="Max. 10 Punkte" sqref="N35:N40 L35:L40 P35:P40 J35:J40 R35:R40" xr:uid="{85B2A2C4-6521-4B71-B725-6C2150EDDCD5}">
      <formula1>0</formula1>
      <formula2>10</formula2>
    </dataValidation>
    <dataValidation type="list" allowBlank="1" showInputMessage="1" sqref="D43 E24" xr:uid="{2926A30E-4C6A-4F63-9551-23C58FD227CD}">
      <formula1>Länder_und_Regionen</formula1>
    </dataValidation>
    <dataValidation type="list" allowBlank="1" showInputMessage="1" showErrorMessage="1" sqref="C23:C24" xr:uid="{44079C89-2ADB-4079-ABE3-A226325A3179}">
      <formula1>Mindestzahl</formula1>
    </dataValidation>
    <dataValidation type="list" allowBlank="1" showInputMessage="1" sqref="R23 J11:J15 N11:N15 J23 N23 P11:P15 P23 R11:R15 L11:L15 L23 J17:J18 L17:L18 N17:N18 P17:P18 R17:R18" xr:uid="{2EB0BA60-4D1D-4DC3-8FA7-5E7495AE309A}">
      <formula1>Auswahl_ja_nein</formula1>
    </dataValidation>
    <dataValidation type="list" allowBlank="1" showInputMessage="1" sqref="J19 P19 L19 N19 R19" xr:uid="{E15706B3-268B-4740-91FF-DDC86854B6FB}">
      <formula1>geeignet_ungeeignet</formula1>
    </dataValidation>
    <dataValidation type="list" allowBlank="1" showInputMessage="1" showErrorMessage="1" sqref="N22 N25 J22 J25 J27 P22 P25 P27 L22 L25 L27 N27 R22 R25 R27" xr:uid="{F53D0EF1-6F51-44C7-A09B-7920BC1F0499}">
      <formula1>geeignet_ungeeignet</formula1>
    </dataValidation>
    <dataValidation type="list" allowBlank="1" showInputMessage="1" showErrorMessage="1" sqref="A2:D2" xr:uid="{16D71F73-B7AF-481D-9064-59AA0441D1DC}">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3C9E59F4-02B3-4E93-A853-A32194608F48}">
          <x14:formula1>
            <xm:f>'Listes de sélection'!$E$2:$E$4</xm:f>
          </x14:formula1>
          <xm:sqref>J16 P16 L16 N16 R16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EF10-FBCF-4D40-B041-D7ACF5D9F511}">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772</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91-95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773</v>
      </c>
      <c r="K8" s="197"/>
      <c r="L8" s="196" t="s">
        <v>774</v>
      </c>
      <c r="M8" s="197"/>
      <c r="N8" s="196" t="s">
        <v>775</v>
      </c>
      <c r="O8" s="197"/>
      <c r="P8" s="196" t="s">
        <v>776</v>
      </c>
      <c r="Q8" s="197"/>
      <c r="R8" s="196" t="s">
        <v>777</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7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8">
    <dataValidation type="whole" errorStyle="warning" allowBlank="1" showInputMessage="1" showErrorMessage="1" sqref="I35:I40 I43 I45" xr:uid="{D7F79C21-32CB-4ECB-AD87-F6A58EEC3630}">
      <formula1>0</formula1>
      <formula2>100</formula2>
    </dataValidation>
    <dataValidation type="decimal" allowBlank="1" showInputMessage="1" showErrorMessage="1" error="Max. 10 Punkte" sqref="N35:N40 L35:L40 P35:P40 J35:J40 R35:R40" xr:uid="{E5FFF991-F67B-48FD-A5E1-157FCFEC4F7F}">
      <formula1>0</formula1>
      <formula2>10</formula2>
    </dataValidation>
    <dataValidation type="list" allowBlank="1" showInputMessage="1" sqref="D43 E24" xr:uid="{A9FBC9C4-157F-4B6B-BCA7-FADD59B57DD6}">
      <formula1>Länder_und_Regionen</formula1>
    </dataValidation>
    <dataValidation type="list" allowBlank="1" showInputMessage="1" showErrorMessage="1" sqref="C23:C24" xr:uid="{AA0B48E8-F16C-48DA-9FA2-A9ECBD99C0F3}">
      <formula1>Mindestzahl</formula1>
    </dataValidation>
    <dataValidation type="list" allowBlank="1" showInputMessage="1" sqref="R23 J11:J15 N11:N15 J23 N23 P11:P15 P23 R11:R15 L11:L15 L23 J17:J18 L17:L18 N17:N18 P17:P18 R17:R18" xr:uid="{707655A3-B7FC-4C45-9B74-15E02FE7F109}">
      <formula1>Auswahl_ja_nein</formula1>
    </dataValidation>
    <dataValidation type="list" allowBlank="1" showInputMessage="1" sqref="J19 P19 L19 N19 R19" xr:uid="{A431D9B7-BCAD-44C8-BC41-283F9DB7C73B}">
      <formula1>geeignet_ungeeignet</formula1>
    </dataValidation>
    <dataValidation type="list" allowBlank="1" showInputMessage="1" showErrorMessage="1" sqref="N22 N25 J22 J25 J27 P22 P25 P27 L22 L25 L27 N27 R22 R25 R27" xr:uid="{E5A58B24-E821-4477-A677-393B4B4DCA74}">
      <formula1>geeignet_ungeeignet</formula1>
    </dataValidation>
    <dataValidation type="list" allowBlank="1" showInputMessage="1" showErrorMessage="1" sqref="A2:D2" xr:uid="{BA02D705-D70C-4989-A4B1-2EB8CDC04935}">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E98D974-DBBA-4AEF-8A66-0D6F3DAD43CD}">
          <x14:formula1>
            <xm:f>'Listes de sélection'!$E$2:$E$4</xm:f>
          </x14:formula1>
          <xm:sqref>J16 P16 L16 N16 R16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84ACF-CB18-4321-ABB6-6A871A645516}">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66406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778</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CandidatsSoumissionnaires96-100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779</v>
      </c>
      <c r="K8" s="197"/>
      <c r="L8" s="196" t="s">
        <v>780</v>
      </c>
      <c r="M8" s="197"/>
      <c r="N8" s="196" t="s">
        <v>781</v>
      </c>
      <c r="O8" s="197"/>
      <c r="P8" s="196" t="s">
        <v>782</v>
      </c>
      <c r="Q8" s="197"/>
      <c r="R8" s="196" t="s">
        <v>783</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8">
    <dataValidation type="whole" errorStyle="warning" allowBlank="1" showInputMessage="1" showErrorMessage="1" sqref="I35:I40 I43 I45" xr:uid="{9F21500B-576C-4959-A1D0-9BB0A1A70B0A}">
      <formula1>0</formula1>
      <formula2>100</formula2>
    </dataValidation>
    <dataValidation type="decimal" allowBlank="1" showInputMessage="1" showErrorMessage="1" error="Max. 10 Punkte" sqref="N35:N40 L35:L40 P35:P40 J35:J40 R35:R40" xr:uid="{F6200F3B-756D-4D3C-8C7B-65363BA8643D}">
      <formula1>0</formula1>
      <formula2>10</formula2>
    </dataValidation>
    <dataValidation type="list" allowBlank="1" showInputMessage="1" sqref="D43 E24" xr:uid="{D98297B0-11B6-4448-A0A8-77B95AA683E9}">
      <formula1>Länder_und_Regionen</formula1>
    </dataValidation>
    <dataValidation type="list" allowBlank="1" showInputMessage="1" showErrorMessage="1" sqref="C23:C24" xr:uid="{7C79E241-D57D-4B22-A56C-D44DA1D69B15}">
      <formula1>Mindestzahl</formula1>
    </dataValidation>
    <dataValidation type="list" allowBlank="1" showInputMessage="1" sqref="R23 J11:J15 N11:N15 J23 N23 P11:P15 P23 R11:R15 L11:L15 L23 J17:J18 L17:L18 N17:N18 P17:P18 R17:R18" xr:uid="{A33012FC-5368-4677-92CB-6165AC81C5E4}">
      <formula1>Auswahl_ja_nein</formula1>
    </dataValidation>
    <dataValidation type="list" allowBlank="1" showInputMessage="1" sqref="J19 P19 L19 N19 R19" xr:uid="{DB42E23E-B3E1-4448-8824-B832BDA423FD}">
      <formula1>geeignet_ungeeignet</formula1>
    </dataValidation>
    <dataValidation type="list" allowBlank="1" showInputMessage="1" showErrorMessage="1" sqref="N22 N25 J22 J25 J27 P22 P25 P27 L22 L25 L27 N27 R22 R25 R27" xr:uid="{4C132874-1D5D-472D-A6C9-E580605D3929}">
      <formula1>geeignet_ungeeignet</formula1>
    </dataValidation>
    <dataValidation type="list" allowBlank="1" showInputMessage="1" showErrorMessage="1" sqref="A2:D2" xr:uid="{0941EBA1-9374-49D5-8862-E620D3AA6882}">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C1449E4-7171-4C95-ABBC-8B69699965D7}">
          <x14:formula1>
            <xm:f>'Listes de sélection'!$E$2:$E$4</xm:f>
          </x14:formula1>
          <xm:sqref>J16 P16 L16 N16 R16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P72"/>
  <sheetViews>
    <sheetView showGridLines="0" zoomScaleNormal="100" workbookViewId="0"/>
  </sheetViews>
  <sheetFormatPr baseColWidth="10" defaultRowHeight="10"/>
  <cols>
    <col min="1" max="1" width="21.33203125" customWidth="1"/>
    <col min="2" max="2" width="34.6640625" bestFit="1" customWidth="1"/>
    <col min="3" max="3" width="2.6640625" customWidth="1"/>
    <col min="4" max="4" width="19.6640625" bestFit="1" customWidth="1"/>
    <col min="5" max="5" width="53" bestFit="1" customWidth="1"/>
    <col min="6" max="6" width="2.6640625" customWidth="1"/>
    <col min="7" max="7" width="18.33203125" bestFit="1" customWidth="1"/>
    <col min="8" max="8" width="34.6640625" bestFit="1" customWidth="1"/>
    <col min="9" max="9" width="2.6640625" customWidth="1"/>
    <col min="10" max="10" width="25.33203125" customWidth="1"/>
    <col min="11" max="11" width="49.33203125" bestFit="1" customWidth="1"/>
    <col min="12" max="12" width="2.6640625" customWidth="1"/>
    <col min="13" max="13" width="30" bestFit="1" customWidth="1"/>
    <col min="14" max="14" width="35.33203125" bestFit="1" customWidth="1"/>
  </cols>
  <sheetData>
    <row r="1" spans="1:16" ht="20">
      <c r="A1" s="140" t="s">
        <v>344</v>
      </c>
      <c r="B1" s="141"/>
      <c r="C1" s="141"/>
      <c r="D1" s="141"/>
      <c r="E1" s="141"/>
      <c r="F1" s="141"/>
      <c r="G1" s="140"/>
      <c r="H1" s="141"/>
      <c r="I1" s="141"/>
      <c r="J1" s="140"/>
      <c r="K1" s="141"/>
      <c r="L1" s="141"/>
      <c r="M1" s="140"/>
      <c r="N1" s="141"/>
      <c r="O1" s="141"/>
      <c r="P1" s="141"/>
    </row>
    <row r="2" spans="1:16" ht="13">
      <c r="A2" s="142" t="s">
        <v>327</v>
      </c>
      <c r="B2" s="143"/>
      <c r="C2" s="143"/>
      <c r="D2" s="143"/>
      <c r="E2" s="143"/>
      <c r="F2" s="143"/>
      <c r="G2" s="142"/>
      <c r="H2" s="143"/>
      <c r="I2" s="143"/>
      <c r="J2" s="142"/>
      <c r="K2" s="143"/>
      <c r="L2" s="143"/>
      <c r="M2" s="142"/>
      <c r="N2" s="143"/>
      <c r="O2" s="143"/>
      <c r="P2" s="143"/>
    </row>
    <row r="3" spans="1:16" ht="13">
      <c r="A3" s="142"/>
      <c r="B3" s="143"/>
      <c r="C3" s="143"/>
      <c r="D3" s="143"/>
      <c r="E3" s="143"/>
      <c r="F3" s="143"/>
      <c r="G3" s="142"/>
      <c r="H3" s="143"/>
      <c r="I3" s="143"/>
      <c r="J3" s="142"/>
      <c r="K3" s="143"/>
      <c r="L3" s="143"/>
      <c r="M3" s="142"/>
      <c r="N3" s="143"/>
      <c r="O3" s="143"/>
      <c r="P3" s="143"/>
    </row>
    <row r="4" spans="1:16" ht="13">
      <c r="A4" s="144" t="s">
        <v>296</v>
      </c>
      <c r="B4" s="145"/>
      <c r="C4" s="145"/>
      <c r="D4" s="144" t="s">
        <v>308</v>
      </c>
      <c r="E4" s="145"/>
      <c r="F4" s="145"/>
      <c r="G4" s="144" t="s">
        <v>290</v>
      </c>
      <c r="H4" s="145"/>
      <c r="I4" s="145"/>
      <c r="J4" s="144" t="s">
        <v>302</v>
      </c>
      <c r="K4" s="145"/>
      <c r="L4" s="145"/>
      <c r="M4" s="144" t="s">
        <v>313</v>
      </c>
      <c r="N4" s="145"/>
      <c r="O4" s="145"/>
      <c r="P4" s="145"/>
    </row>
    <row r="5" spans="1:16" ht="13">
      <c r="A5" s="143"/>
      <c r="B5" s="143"/>
      <c r="C5" s="143"/>
      <c r="D5" s="142"/>
      <c r="E5" s="143"/>
      <c r="F5" s="143"/>
      <c r="G5" s="146"/>
      <c r="H5" s="143"/>
      <c r="I5" s="143"/>
      <c r="J5" s="142"/>
      <c r="K5" s="143"/>
      <c r="L5" s="143"/>
      <c r="M5" s="142"/>
      <c r="N5" s="143"/>
      <c r="O5" s="143"/>
      <c r="P5" s="143"/>
    </row>
    <row r="6" spans="1:16" ht="29">
      <c r="A6" s="142" t="s">
        <v>299</v>
      </c>
      <c r="B6" s="143"/>
      <c r="C6" s="143"/>
      <c r="D6" s="142" t="s">
        <v>311</v>
      </c>
      <c r="E6" s="143"/>
      <c r="F6" s="143"/>
      <c r="G6" s="142" t="s">
        <v>294</v>
      </c>
      <c r="I6" s="143"/>
      <c r="J6" s="142" t="s">
        <v>303</v>
      </c>
      <c r="K6" s="143" t="s">
        <v>124</v>
      </c>
      <c r="L6" s="143"/>
      <c r="M6" s="147" t="s">
        <v>638</v>
      </c>
      <c r="N6" s="143" t="s">
        <v>27</v>
      </c>
      <c r="O6" s="143"/>
      <c r="P6" s="143"/>
    </row>
    <row r="7" spans="1:16" ht="13">
      <c r="B7" s="143" t="s">
        <v>36</v>
      </c>
      <c r="C7" s="143"/>
      <c r="E7" s="143" t="s">
        <v>17</v>
      </c>
      <c r="F7" s="143"/>
      <c r="G7" s="142"/>
      <c r="H7" s="143" t="s">
        <v>212</v>
      </c>
      <c r="I7" s="143"/>
      <c r="J7" s="142"/>
      <c r="K7" s="143" t="s">
        <v>128</v>
      </c>
      <c r="L7" s="143"/>
      <c r="M7" s="142"/>
      <c r="N7" s="143" t="s">
        <v>168</v>
      </c>
      <c r="O7" s="143"/>
      <c r="P7" s="143"/>
    </row>
    <row r="8" spans="1:16" ht="13">
      <c r="A8" s="143"/>
      <c r="B8" s="143" t="s">
        <v>65</v>
      </c>
      <c r="C8" s="143"/>
      <c r="D8" s="142"/>
      <c r="E8" s="143" t="s">
        <v>20</v>
      </c>
      <c r="F8" s="143"/>
      <c r="G8" s="142"/>
      <c r="H8" s="143" t="s">
        <v>43</v>
      </c>
      <c r="I8" s="143"/>
      <c r="J8" s="142"/>
      <c r="K8" s="143" t="s">
        <v>243</v>
      </c>
      <c r="L8" s="143"/>
      <c r="M8" s="142"/>
      <c r="N8" s="143" t="s">
        <v>163</v>
      </c>
      <c r="O8" s="143"/>
      <c r="P8" s="143"/>
    </row>
    <row r="9" spans="1:16" ht="13">
      <c r="A9" s="143"/>
      <c r="B9" s="143" t="s">
        <v>80</v>
      </c>
      <c r="C9" s="143"/>
      <c r="D9" s="142"/>
      <c r="E9" s="143" t="s">
        <v>42</v>
      </c>
      <c r="F9" s="143"/>
      <c r="G9" s="142"/>
      <c r="H9" s="143" t="s">
        <v>132</v>
      </c>
      <c r="I9" s="143"/>
      <c r="J9" s="142"/>
      <c r="K9" s="143" t="s">
        <v>224</v>
      </c>
      <c r="L9" s="143"/>
      <c r="M9" s="142" t="s">
        <v>329</v>
      </c>
      <c r="N9" s="143" t="s">
        <v>86</v>
      </c>
      <c r="O9" s="143"/>
      <c r="P9" s="143"/>
    </row>
    <row r="10" spans="1:16" ht="13">
      <c r="A10" s="143"/>
      <c r="B10" s="143" t="s">
        <v>102</v>
      </c>
      <c r="C10" s="143"/>
      <c r="D10" s="142"/>
      <c r="E10" s="143" t="s">
        <v>67</v>
      </c>
      <c r="F10" s="143"/>
      <c r="G10" s="142"/>
      <c r="H10" s="143" t="s">
        <v>158</v>
      </c>
      <c r="I10" s="143"/>
      <c r="J10" s="142"/>
      <c r="K10" s="143" t="s">
        <v>233</v>
      </c>
      <c r="L10" s="143"/>
      <c r="M10" s="142"/>
      <c r="N10" s="143" t="s">
        <v>210</v>
      </c>
      <c r="O10" s="143"/>
      <c r="P10" s="143"/>
    </row>
    <row r="11" spans="1:16" ht="13">
      <c r="A11" s="143"/>
      <c r="B11" s="143" t="s">
        <v>109</v>
      </c>
      <c r="C11" s="143"/>
      <c r="D11" s="142"/>
      <c r="E11" s="143" t="s">
        <v>214</v>
      </c>
      <c r="F11" s="143"/>
      <c r="G11" s="142"/>
      <c r="H11" s="143" t="s">
        <v>220</v>
      </c>
      <c r="I11" s="143"/>
      <c r="J11" s="142" t="s">
        <v>306</v>
      </c>
      <c r="K11" s="143" t="s">
        <v>46</v>
      </c>
      <c r="L11" s="143"/>
      <c r="M11" s="142"/>
      <c r="N11" s="143" t="s">
        <v>162</v>
      </c>
      <c r="O11" s="143"/>
      <c r="P11" s="143"/>
    </row>
    <row r="12" spans="1:16" ht="13">
      <c r="A12" s="143"/>
      <c r="B12" s="143" t="s">
        <v>149</v>
      </c>
      <c r="C12" s="143"/>
      <c r="D12" s="142"/>
      <c r="E12" s="143" t="s">
        <v>96</v>
      </c>
      <c r="F12" s="143"/>
      <c r="G12" s="142" t="s">
        <v>292</v>
      </c>
      <c r="I12" s="143"/>
      <c r="J12" s="142"/>
      <c r="K12" s="143" t="s">
        <v>50</v>
      </c>
      <c r="L12" s="143"/>
      <c r="M12" s="142"/>
      <c r="N12" s="143" t="s">
        <v>175</v>
      </c>
      <c r="O12" s="143"/>
      <c r="P12" s="143"/>
    </row>
    <row r="13" spans="1:16" ht="13">
      <c r="A13" s="143"/>
      <c r="B13" s="143" t="s">
        <v>164</v>
      </c>
      <c r="C13" s="143"/>
      <c r="D13" s="142"/>
      <c r="E13" s="143" t="s">
        <v>97</v>
      </c>
      <c r="F13" s="143"/>
      <c r="G13" s="142"/>
      <c r="H13" s="143" t="s">
        <v>21</v>
      </c>
      <c r="I13" s="143"/>
      <c r="J13" s="142"/>
      <c r="K13" s="143" t="s">
        <v>113</v>
      </c>
      <c r="L13" s="143"/>
      <c r="M13" s="142"/>
      <c r="N13" s="143" t="s">
        <v>244</v>
      </c>
      <c r="O13" s="143"/>
      <c r="P13" s="143"/>
    </row>
    <row r="14" spans="1:16" ht="13">
      <c r="A14" s="143"/>
      <c r="B14" s="143" t="s">
        <v>174</v>
      </c>
      <c r="C14" s="143"/>
      <c r="D14" s="142"/>
      <c r="E14" s="143" t="s">
        <v>119</v>
      </c>
      <c r="F14" s="143"/>
      <c r="G14" s="142"/>
      <c r="H14" s="143" t="s">
        <v>51</v>
      </c>
      <c r="I14" s="143"/>
      <c r="J14" s="142"/>
      <c r="K14" s="143" t="s">
        <v>140</v>
      </c>
      <c r="L14" s="143"/>
      <c r="M14" s="142" t="s">
        <v>330</v>
      </c>
      <c r="N14" s="143" t="s">
        <v>101</v>
      </c>
      <c r="O14" s="143"/>
      <c r="P14" s="143"/>
    </row>
    <row r="15" spans="1:16" ht="13">
      <c r="A15" s="142" t="s">
        <v>333</v>
      </c>
      <c r="B15" s="143" t="s">
        <v>24</v>
      </c>
      <c r="C15" s="143"/>
      <c r="D15" s="142"/>
      <c r="E15" s="148" t="s">
        <v>787</v>
      </c>
      <c r="F15" s="143"/>
      <c r="G15" s="142"/>
      <c r="H15" s="143" t="s">
        <v>63</v>
      </c>
      <c r="I15" s="143"/>
      <c r="J15" s="142"/>
      <c r="K15" s="143" t="s">
        <v>157</v>
      </c>
      <c r="L15" s="143"/>
      <c r="M15" s="142"/>
      <c r="N15" s="143" t="s">
        <v>169</v>
      </c>
      <c r="O15" s="143"/>
      <c r="P15" s="143"/>
    </row>
    <row r="16" spans="1:16" ht="13">
      <c r="A16" s="143"/>
      <c r="B16" s="143" t="s">
        <v>40</v>
      </c>
      <c r="C16" s="143"/>
      <c r="E16" s="143" t="s">
        <v>143</v>
      </c>
      <c r="F16" s="143"/>
      <c r="G16" s="142"/>
      <c r="H16" s="143" t="s">
        <v>91</v>
      </c>
      <c r="I16" s="143"/>
      <c r="J16" s="142"/>
      <c r="K16" s="143" t="s">
        <v>178</v>
      </c>
      <c r="L16" s="143"/>
      <c r="M16" s="142"/>
      <c r="N16" s="143" t="s">
        <v>144</v>
      </c>
      <c r="O16" s="143"/>
      <c r="P16" s="143"/>
    </row>
    <row r="17" spans="1:16" ht="13">
      <c r="A17" s="143"/>
      <c r="B17" s="143" t="s">
        <v>44</v>
      </c>
      <c r="C17" s="143"/>
      <c r="D17" s="142"/>
      <c r="E17" s="143" t="s">
        <v>153</v>
      </c>
      <c r="F17" s="143"/>
      <c r="G17" s="142"/>
      <c r="H17" s="143" t="s">
        <v>81</v>
      </c>
      <c r="I17" s="143"/>
      <c r="J17" s="142"/>
      <c r="K17" s="143" t="s">
        <v>129</v>
      </c>
      <c r="L17" s="143"/>
      <c r="M17" s="142"/>
      <c r="N17" s="143" t="s">
        <v>126</v>
      </c>
      <c r="O17" s="143"/>
      <c r="P17" s="143"/>
    </row>
    <row r="18" spans="1:16" ht="13">
      <c r="A18" s="143"/>
      <c r="B18" s="143" t="s">
        <v>57</v>
      </c>
      <c r="C18" s="143"/>
      <c r="D18" s="142"/>
      <c r="E18" s="143" t="s">
        <v>181</v>
      </c>
      <c r="F18" s="143"/>
      <c r="G18" s="142"/>
      <c r="H18" s="143" t="s">
        <v>54</v>
      </c>
      <c r="I18" s="143"/>
      <c r="J18" s="142"/>
      <c r="K18" s="143" t="s">
        <v>206</v>
      </c>
      <c r="L18" s="143"/>
      <c r="M18" s="142"/>
      <c r="N18" s="143" t="s">
        <v>150</v>
      </c>
      <c r="O18" s="143"/>
      <c r="P18" s="143"/>
    </row>
    <row r="19" spans="1:16" ht="13">
      <c r="A19" s="143"/>
      <c r="B19" s="143" t="s">
        <v>61</v>
      </c>
      <c r="C19" s="143"/>
      <c r="D19" s="142"/>
      <c r="E19" s="143" t="s">
        <v>788</v>
      </c>
      <c r="F19" s="143"/>
      <c r="G19" s="142"/>
      <c r="H19" s="143" t="s">
        <v>73</v>
      </c>
      <c r="I19" s="143"/>
      <c r="J19" s="142"/>
      <c r="K19" s="143" t="s">
        <v>225</v>
      </c>
      <c r="L19" s="143"/>
      <c r="M19" s="142"/>
      <c r="N19" s="143" t="s">
        <v>159</v>
      </c>
      <c r="O19" s="143"/>
      <c r="P19" s="143"/>
    </row>
    <row r="20" spans="1:16" ht="13">
      <c r="A20" s="143"/>
      <c r="B20" s="143" t="s">
        <v>78</v>
      </c>
      <c r="C20" s="143"/>
      <c r="D20" s="142"/>
      <c r="E20" s="143" t="s">
        <v>198</v>
      </c>
      <c r="F20" s="143"/>
      <c r="G20" s="142"/>
      <c r="H20" s="143" t="s">
        <v>199</v>
      </c>
      <c r="I20" s="143"/>
      <c r="J20" s="142"/>
      <c r="K20" s="143" t="s">
        <v>226</v>
      </c>
      <c r="L20" s="143"/>
      <c r="M20" s="142"/>
      <c r="N20" s="143" t="s">
        <v>173</v>
      </c>
      <c r="O20" s="143"/>
      <c r="P20" s="143"/>
    </row>
    <row r="21" spans="1:16" ht="13">
      <c r="A21" s="143"/>
      <c r="B21" s="143" t="s">
        <v>106</v>
      </c>
      <c r="C21" s="143"/>
      <c r="D21" s="142"/>
      <c r="E21" s="143" t="s">
        <v>108</v>
      </c>
      <c r="F21" s="143"/>
      <c r="G21" s="142"/>
      <c r="H21" s="143" t="s">
        <v>55</v>
      </c>
      <c r="I21" s="143"/>
      <c r="J21" s="142"/>
      <c r="K21" s="143" t="s">
        <v>246</v>
      </c>
      <c r="L21" s="143"/>
      <c r="M21" s="142" t="s">
        <v>331</v>
      </c>
      <c r="N21" s="143" t="s">
        <v>64</v>
      </c>
      <c r="O21" s="143"/>
      <c r="P21" s="143"/>
    </row>
    <row r="22" spans="1:16" ht="13">
      <c r="A22" s="143"/>
      <c r="B22" s="143" t="s">
        <v>89</v>
      </c>
      <c r="C22" s="143"/>
      <c r="D22" s="142"/>
      <c r="E22" s="143" t="s">
        <v>203</v>
      </c>
      <c r="F22" s="143"/>
      <c r="G22" s="142" t="s">
        <v>295</v>
      </c>
      <c r="I22" s="143"/>
      <c r="J22" s="142" t="s">
        <v>305</v>
      </c>
      <c r="K22" s="143" t="s">
        <v>15</v>
      </c>
      <c r="L22" s="143"/>
      <c r="M22" s="142"/>
      <c r="N22" s="143" t="s">
        <v>247</v>
      </c>
      <c r="O22" s="143"/>
      <c r="P22" s="143"/>
    </row>
    <row r="23" spans="1:16" ht="13">
      <c r="A23" s="143"/>
      <c r="B23" s="143" t="s">
        <v>659</v>
      </c>
      <c r="C23" s="143"/>
      <c r="D23" s="142"/>
      <c r="E23" s="143" t="s">
        <v>209</v>
      </c>
      <c r="F23" s="143"/>
      <c r="G23" s="142"/>
      <c r="H23" s="143" t="s">
        <v>37</v>
      </c>
      <c r="I23" s="143"/>
      <c r="J23" s="142"/>
      <c r="K23" s="143" t="s">
        <v>32</v>
      </c>
      <c r="L23" s="143"/>
      <c r="M23" s="142"/>
      <c r="N23" s="143" t="s">
        <v>167</v>
      </c>
      <c r="O23" s="143"/>
      <c r="P23" s="143"/>
    </row>
    <row r="24" spans="1:16" ht="13">
      <c r="A24" s="143"/>
      <c r="B24" s="143" t="s">
        <v>176</v>
      </c>
      <c r="C24" s="143"/>
      <c r="D24" s="142" t="s">
        <v>312</v>
      </c>
      <c r="E24" s="143"/>
      <c r="F24" s="143"/>
      <c r="G24" s="142"/>
      <c r="H24" s="143" t="s">
        <v>48</v>
      </c>
      <c r="I24" s="143"/>
      <c r="J24" s="142"/>
      <c r="K24" s="143" t="s">
        <v>39</v>
      </c>
      <c r="L24" s="143"/>
      <c r="M24" s="142"/>
      <c r="N24" s="143" t="s">
        <v>179</v>
      </c>
      <c r="O24" s="143"/>
      <c r="P24" s="143"/>
    </row>
    <row r="25" spans="1:16" ht="13">
      <c r="A25" s="143"/>
      <c r="B25" s="143" t="s">
        <v>177</v>
      </c>
      <c r="C25" s="143"/>
      <c r="E25" s="143" t="s">
        <v>94</v>
      </c>
      <c r="F25" s="143"/>
      <c r="G25" s="142"/>
      <c r="H25" s="148" t="s">
        <v>662</v>
      </c>
      <c r="I25" s="143"/>
      <c r="J25" s="142"/>
      <c r="K25" s="143" t="s">
        <v>112</v>
      </c>
      <c r="L25" s="143"/>
      <c r="M25" s="142"/>
      <c r="N25" s="143" t="s">
        <v>90</v>
      </c>
      <c r="O25" s="143"/>
      <c r="P25" s="143"/>
    </row>
    <row r="26" spans="1:16" ht="13">
      <c r="A26" s="143"/>
      <c r="B26" s="143" t="s">
        <v>218</v>
      </c>
      <c r="C26" s="143"/>
      <c r="D26" s="142"/>
      <c r="E26" s="143" t="s">
        <v>28</v>
      </c>
      <c r="F26" s="143"/>
      <c r="G26" s="142"/>
      <c r="H26" s="143" t="s">
        <v>335</v>
      </c>
      <c r="I26" s="143"/>
      <c r="J26" s="142"/>
      <c r="K26" s="143" t="s">
        <v>114</v>
      </c>
      <c r="L26" s="143"/>
      <c r="M26" s="142"/>
      <c r="N26" s="143" t="s">
        <v>197</v>
      </c>
      <c r="O26" s="143"/>
      <c r="P26" s="143"/>
    </row>
    <row r="27" spans="1:16" ht="13">
      <c r="A27" s="143"/>
      <c r="B27" s="143" t="s">
        <v>242</v>
      </c>
      <c r="C27" s="143"/>
      <c r="D27" s="142"/>
      <c r="E27" s="143" t="s">
        <v>35</v>
      </c>
      <c r="F27" s="143"/>
      <c r="G27" s="142"/>
      <c r="H27" s="143" t="s">
        <v>92</v>
      </c>
      <c r="I27" s="143"/>
      <c r="J27" s="142"/>
      <c r="K27" s="143" t="s">
        <v>141</v>
      </c>
      <c r="L27" s="143"/>
      <c r="M27" s="142"/>
      <c r="N27" s="143" t="s">
        <v>19</v>
      </c>
      <c r="O27" s="143"/>
      <c r="P27" s="143"/>
    </row>
    <row r="28" spans="1:16" ht="13">
      <c r="A28" s="143"/>
      <c r="B28" s="143" t="s">
        <v>245</v>
      </c>
      <c r="C28" s="143"/>
      <c r="D28" s="142"/>
      <c r="E28" s="143" t="s">
        <v>88</v>
      </c>
      <c r="F28" s="143"/>
      <c r="G28" s="142"/>
      <c r="H28" s="143" t="s">
        <v>95</v>
      </c>
      <c r="I28" s="143"/>
      <c r="J28" s="142"/>
      <c r="K28" s="143" t="s">
        <v>160</v>
      </c>
      <c r="L28" s="143"/>
      <c r="M28" s="142"/>
      <c r="N28" s="143" t="s">
        <v>228</v>
      </c>
      <c r="O28" s="143"/>
      <c r="P28" s="143"/>
    </row>
    <row r="29" spans="1:16" ht="13">
      <c r="A29" s="142" t="s">
        <v>328</v>
      </c>
      <c r="B29" s="143"/>
      <c r="C29" s="143"/>
      <c r="D29" s="142"/>
      <c r="E29" s="143" t="s">
        <v>135</v>
      </c>
      <c r="F29" s="143"/>
      <c r="G29" s="142"/>
      <c r="H29" s="143" t="s">
        <v>104</v>
      </c>
      <c r="I29" s="143"/>
      <c r="J29" s="142"/>
      <c r="K29" s="143" t="s">
        <v>172</v>
      </c>
      <c r="L29" s="143"/>
      <c r="M29" s="142"/>
      <c r="N29" s="143" t="s">
        <v>229</v>
      </c>
      <c r="O29" s="143"/>
      <c r="P29" s="143"/>
    </row>
    <row r="30" spans="1:16" ht="13">
      <c r="A30" s="143"/>
      <c r="B30" s="143" t="s">
        <v>23</v>
      </c>
      <c r="C30" s="143"/>
      <c r="D30" s="142"/>
      <c r="E30" s="143" t="s">
        <v>137</v>
      </c>
      <c r="F30" s="143"/>
      <c r="G30" s="142"/>
      <c r="H30" s="143" t="s">
        <v>105</v>
      </c>
      <c r="I30" s="143"/>
      <c r="J30" s="142"/>
      <c r="K30" s="143" t="s">
        <v>215</v>
      </c>
      <c r="L30" s="143"/>
      <c r="M30" s="142"/>
      <c r="N30" s="143" t="s">
        <v>235</v>
      </c>
      <c r="O30" s="143"/>
      <c r="P30" s="143"/>
    </row>
    <row r="31" spans="1:16" ht="13">
      <c r="A31" s="143"/>
      <c r="B31" s="143" t="s">
        <v>26</v>
      </c>
      <c r="C31" s="143"/>
      <c r="D31" s="142"/>
      <c r="E31" s="143" t="s">
        <v>151</v>
      </c>
      <c r="F31" s="143"/>
      <c r="G31" s="142"/>
      <c r="H31" s="143" t="s">
        <v>133</v>
      </c>
      <c r="I31" s="143"/>
      <c r="J31" s="142" t="s">
        <v>307</v>
      </c>
      <c r="K31" s="143" t="s">
        <v>201</v>
      </c>
      <c r="L31" s="143"/>
      <c r="M31" s="142"/>
      <c r="N31" s="143"/>
      <c r="O31" s="143"/>
      <c r="P31" s="143"/>
    </row>
    <row r="32" spans="1:16" ht="13">
      <c r="A32" s="143"/>
      <c r="B32" s="143" t="s">
        <v>30</v>
      </c>
      <c r="C32" s="143"/>
      <c r="D32" s="142"/>
      <c r="E32" s="143" t="s">
        <v>161</v>
      </c>
      <c r="F32" s="143"/>
      <c r="G32" s="142"/>
      <c r="H32" s="143" t="s">
        <v>142</v>
      </c>
      <c r="I32" s="143"/>
      <c r="J32" s="142"/>
      <c r="K32" s="143" t="s">
        <v>25</v>
      </c>
      <c r="L32" s="143"/>
      <c r="M32" s="142"/>
      <c r="N32" s="143"/>
      <c r="O32" s="143"/>
      <c r="P32" s="143"/>
    </row>
    <row r="33" spans="1:16" ht="13">
      <c r="A33" s="143"/>
      <c r="B33" s="143" t="s">
        <v>33</v>
      </c>
      <c r="C33" s="143"/>
      <c r="D33" s="142"/>
      <c r="E33" s="143" t="s">
        <v>222</v>
      </c>
      <c r="F33" s="143"/>
      <c r="G33" s="142"/>
      <c r="H33" s="143" t="s">
        <v>146</v>
      </c>
      <c r="I33" s="143"/>
      <c r="J33" s="142"/>
      <c r="K33" s="143" t="s">
        <v>29</v>
      </c>
      <c r="L33" s="143"/>
      <c r="M33" s="142"/>
      <c r="N33" s="143"/>
      <c r="O33" s="143"/>
      <c r="P33" s="143"/>
    </row>
    <row r="34" spans="1:16" ht="13">
      <c r="A34" s="143"/>
      <c r="B34" s="143" t="s">
        <v>41</v>
      </c>
      <c r="C34" s="143"/>
      <c r="D34" s="142" t="s">
        <v>309</v>
      </c>
      <c r="E34" s="143"/>
      <c r="F34" s="143"/>
      <c r="G34" s="142"/>
      <c r="H34" s="143" t="s">
        <v>165</v>
      </c>
      <c r="I34" s="143"/>
      <c r="J34" s="142"/>
      <c r="K34" s="143" t="s">
        <v>31</v>
      </c>
      <c r="L34" s="143"/>
      <c r="M34" s="142"/>
      <c r="N34" s="143"/>
      <c r="O34" s="143"/>
      <c r="P34" s="143"/>
    </row>
    <row r="35" spans="1:16" ht="13">
      <c r="A35" s="143"/>
      <c r="B35" s="143" t="s">
        <v>68</v>
      </c>
      <c r="C35" s="143"/>
      <c r="D35" s="142"/>
      <c r="E35" s="143" t="s">
        <v>34</v>
      </c>
      <c r="F35" s="143"/>
      <c r="G35" s="142"/>
      <c r="H35" s="143" t="s">
        <v>166</v>
      </c>
      <c r="I35" s="143"/>
      <c r="J35" s="142"/>
      <c r="K35" s="143" t="s">
        <v>70</v>
      </c>
      <c r="L35" s="143"/>
      <c r="M35" s="142"/>
      <c r="N35" s="143"/>
      <c r="O35" s="143"/>
      <c r="P35" s="143"/>
    </row>
    <row r="36" spans="1:16" ht="13">
      <c r="A36" s="143"/>
      <c r="B36" s="143" t="s">
        <v>69</v>
      </c>
      <c r="C36" s="143"/>
      <c r="D36" s="142"/>
      <c r="E36" s="143" t="s">
        <v>47</v>
      </c>
      <c r="F36" s="143"/>
      <c r="G36" s="142"/>
      <c r="H36" s="143" t="s">
        <v>191</v>
      </c>
      <c r="I36" s="143"/>
      <c r="J36" s="142"/>
      <c r="K36" s="143" t="s">
        <v>238</v>
      </c>
      <c r="L36" s="143"/>
      <c r="M36" s="142"/>
      <c r="N36" s="143"/>
      <c r="O36" s="143"/>
      <c r="P36" s="143"/>
    </row>
    <row r="37" spans="1:16" ht="13">
      <c r="A37" s="143"/>
      <c r="B37" s="143" t="s">
        <v>76</v>
      </c>
      <c r="C37" s="143"/>
      <c r="D37" s="142"/>
      <c r="E37" s="143" t="s">
        <v>188</v>
      </c>
      <c r="F37" s="143"/>
      <c r="G37" s="142"/>
      <c r="H37" s="143" t="s">
        <v>202</v>
      </c>
      <c r="I37" s="143"/>
      <c r="J37" s="142"/>
      <c r="K37" s="143" t="s">
        <v>93</v>
      </c>
      <c r="L37" s="143"/>
      <c r="M37" s="142"/>
      <c r="N37" s="143"/>
      <c r="O37" s="143"/>
      <c r="P37" s="143"/>
    </row>
    <row r="38" spans="1:16" ht="13">
      <c r="A38" s="143"/>
      <c r="B38" s="143" t="s">
        <v>99</v>
      </c>
      <c r="C38" s="143"/>
      <c r="D38" s="142"/>
      <c r="E38" s="143" t="s">
        <v>110</v>
      </c>
      <c r="F38" s="143"/>
      <c r="G38" s="142"/>
      <c r="H38" s="143" t="s">
        <v>205</v>
      </c>
      <c r="I38" s="143"/>
      <c r="J38" s="142"/>
      <c r="K38" s="143" t="s">
        <v>118</v>
      </c>
      <c r="L38" s="143"/>
      <c r="M38" s="142"/>
      <c r="N38" s="143"/>
      <c r="O38" s="143"/>
      <c r="P38" s="143"/>
    </row>
    <row r="39" spans="1:16" ht="13">
      <c r="A39" s="143"/>
      <c r="B39" s="143" t="s">
        <v>100</v>
      </c>
      <c r="C39" s="143"/>
      <c r="D39" s="142"/>
      <c r="E39" s="143" t="s">
        <v>180</v>
      </c>
      <c r="F39" s="143"/>
      <c r="G39" s="142"/>
      <c r="H39" s="143" t="s">
        <v>227</v>
      </c>
      <c r="I39" s="143"/>
      <c r="J39" s="142"/>
      <c r="K39" s="143" t="s">
        <v>127</v>
      </c>
      <c r="L39" s="143"/>
      <c r="M39" s="142"/>
      <c r="N39" s="143"/>
      <c r="O39" s="143"/>
      <c r="P39" s="143"/>
    </row>
    <row r="40" spans="1:16" ht="13">
      <c r="A40" s="143"/>
      <c r="B40" s="143" t="s">
        <v>107</v>
      </c>
      <c r="C40" s="143"/>
      <c r="D40" s="142"/>
      <c r="E40" s="143" t="s">
        <v>185</v>
      </c>
      <c r="F40" s="143"/>
      <c r="G40" s="142" t="s">
        <v>291</v>
      </c>
      <c r="H40" s="143"/>
      <c r="I40" s="143"/>
      <c r="J40" s="142"/>
      <c r="K40" s="143" t="s">
        <v>171</v>
      </c>
      <c r="L40" s="143"/>
      <c r="M40" s="142"/>
      <c r="N40" s="143"/>
      <c r="O40" s="143"/>
      <c r="P40" s="143"/>
    </row>
    <row r="41" spans="1:16" ht="13">
      <c r="A41" s="143"/>
      <c r="B41" s="143" t="s">
        <v>53</v>
      </c>
      <c r="C41" s="143"/>
      <c r="D41" s="142"/>
      <c r="E41" s="143" t="s">
        <v>71</v>
      </c>
      <c r="F41" s="143"/>
      <c r="G41" s="142"/>
      <c r="H41" s="143" t="s">
        <v>49</v>
      </c>
      <c r="I41" s="143"/>
      <c r="J41" s="142"/>
      <c r="K41" s="143" t="s">
        <v>183</v>
      </c>
      <c r="L41" s="143"/>
      <c r="M41" s="142"/>
      <c r="N41" s="143"/>
      <c r="O41" s="143"/>
      <c r="P41" s="143"/>
    </row>
    <row r="42" spans="1:16" ht="13">
      <c r="A42" s="143"/>
      <c r="B42" s="143" t="s">
        <v>234</v>
      </c>
      <c r="C42" s="143"/>
      <c r="D42" s="142"/>
      <c r="E42" s="143" t="s">
        <v>187</v>
      </c>
      <c r="F42" s="143"/>
      <c r="G42" s="142"/>
      <c r="H42" s="143" t="s">
        <v>62</v>
      </c>
      <c r="I42" s="143"/>
      <c r="J42" s="142" t="s">
        <v>304</v>
      </c>
      <c r="K42" s="143" t="s">
        <v>58</v>
      </c>
      <c r="L42" s="143"/>
      <c r="M42" s="142"/>
      <c r="N42" s="143"/>
      <c r="O42" s="143"/>
      <c r="P42" s="143"/>
    </row>
    <row r="43" spans="1:16" ht="13">
      <c r="A43" s="143"/>
      <c r="B43" s="143" t="s">
        <v>241</v>
      </c>
      <c r="C43" s="143"/>
      <c r="D43" s="142"/>
      <c r="E43" s="143" t="s">
        <v>208</v>
      </c>
      <c r="F43" s="143"/>
      <c r="G43" s="142"/>
      <c r="H43" s="143" t="s">
        <v>75</v>
      </c>
      <c r="I43" s="143"/>
      <c r="J43" s="142"/>
      <c r="K43" s="143" t="s">
        <v>59</v>
      </c>
      <c r="L43" s="143"/>
      <c r="M43" s="142"/>
      <c r="N43" s="143"/>
      <c r="O43" s="143"/>
      <c r="P43" s="143"/>
    </row>
    <row r="44" spans="1:16" ht="13">
      <c r="A44" s="143"/>
      <c r="B44" s="143" t="s">
        <v>45</v>
      </c>
      <c r="C44" s="143"/>
      <c r="D44" s="142"/>
      <c r="E44" s="143" t="s">
        <v>237</v>
      </c>
      <c r="F44" s="143"/>
      <c r="G44" s="142"/>
      <c r="H44" s="143" t="s">
        <v>82</v>
      </c>
      <c r="I44" s="143"/>
      <c r="J44" s="142"/>
      <c r="K44" s="143" t="s">
        <v>60</v>
      </c>
      <c r="L44" s="143"/>
      <c r="M44" s="142"/>
      <c r="N44" s="143"/>
      <c r="O44" s="143"/>
      <c r="P44" s="143"/>
    </row>
    <row r="45" spans="1:16" ht="13">
      <c r="A45" s="143"/>
      <c r="B45" s="143" t="s">
        <v>120</v>
      </c>
      <c r="C45" s="143"/>
      <c r="D45" s="142" t="s">
        <v>310</v>
      </c>
      <c r="E45" s="143"/>
      <c r="F45" s="143"/>
      <c r="G45" s="142"/>
      <c r="H45" s="143" t="s">
        <v>84</v>
      </c>
      <c r="I45" s="143"/>
      <c r="J45" s="142"/>
      <c r="K45" s="143" t="s">
        <v>121</v>
      </c>
      <c r="L45" s="143"/>
      <c r="M45" s="142"/>
      <c r="N45" s="143"/>
      <c r="O45" s="143"/>
      <c r="P45" s="143"/>
    </row>
    <row r="46" spans="1:16" ht="13">
      <c r="A46" s="143"/>
      <c r="B46" s="143" t="s">
        <v>145</v>
      </c>
      <c r="C46" s="143"/>
      <c r="E46" s="143" t="s">
        <v>74</v>
      </c>
      <c r="F46" s="143"/>
      <c r="G46" s="142"/>
      <c r="H46" s="143" t="s">
        <v>125</v>
      </c>
      <c r="I46" s="143"/>
      <c r="J46" s="142"/>
      <c r="K46" s="143" t="s">
        <v>152</v>
      </c>
      <c r="L46" s="143"/>
      <c r="M46" s="142"/>
      <c r="N46" s="143"/>
      <c r="O46" s="143"/>
      <c r="P46" s="143"/>
    </row>
    <row r="47" spans="1:16" ht="13">
      <c r="A47" s="143"/>
      <c r="B47" s="143" t="s">
        <v>154</v>
      </c>
      <c r="C47" s="143"/>
      <c r="D47" s="142"/>
      <c r="E47" s="143" t="s">
        <v>83</v>
      </c>
      <c r="F47" s="143"/>
      <c r="G47" s="142"/>
      <c r="H47" s="143" t="s">
        <v>138</v>
      </c>
      <c r="I47" s="143"/>
      <c r="J47" s="142"/>
      <c r="K47" s="143" t="s">
        <v>184</v>
      </c>
      <c r="L47" s="143"/>
      <c r="M47" s="142"/>
      <c r="N47" s="143"/>
      <c r="O47" s="143"/>
      <c r="P47" s="143"/>
    </row>
    <row r="48" spans="1:16" ht="13">
      <c r="A48" s="143"/>
      <c r="B48" s="143" t="s">
        <v>182</v>
      </c>
      <c r="C48" s="143"/>
      <c r="D48" s="142"/>
      <c r="E48" s="143" t="s">
        <v>87</v>
      </c>
      <c r="F48" s="143"/>
      <c r="G48" s="142"/>
      <c r="H48" s="143" t="s">
        <v>139</v>
      </c>
      <c r="I48" s="143"/>
      <c r="J48" s="142"/>
      <c r="K48" s="143" t="s">
        <v>72</v>
      </c>
      <c r="L48" s="143"/>
      <c r="M48" s="142"/>
      <c r="N48" s="143"/>
      <c r="O48" s="143"/>
      <c r="P48" s="143"/>
    </row>
    <row r="49" spans="1:16" ht="13">
      <c r="A49" s="143"/>
      <c r="B49" s="143" t="s">
        <v>77</v>
      </c>
      <c r="C49" s="143"/>
      <c r="D49" s="142"/>
      <c r="E49" s="143" t="s">
        <v>103</v>
      </c>
      <c r="F49" s="143"/>
      <c r="G49" s="142"/>
      <c r="H49" s="143" t="s">
        <v>147</v>
      </c>
      <c r="I49" s="143"/>
      <c r="J49" s="142"/>
      <c r="K49" s="143"/>
      <c r="L49" s="143"/>
      <c r="M49" s="142"/>
      <c r="N49" s="143"/>
      <c r="O49" s="143"/>
      <c r="P49" s="143"/>
    </row>
    <row r="50" spans="1:16" ht="13">
      <c r="A50" s="143"/>
      <c r="B50" s="143" t="s">
        <v>332</v>
      </c>
      <c r="C50" s="143"/>
      <c r="D50" s="142"/>
      <c r="E50" s="143" t="s">
        <v>117</v>
      </c>
      <c r="F50" s="143"/>
      <c r="G50" s="142"/>
      <c r="H50" s="143" t="s">
        <v>148</v>
      </c>
      <c r="I50" s="143"/>
      <c r="J50" s="144" t="s">
        <v>334</v>
      </c>
      <c r="K50" s="143" t="s">
        <v>380</v>
      </c>
      <c r="L50" s="143"/>
      <c r="M50" s="142"/>
      <c r="N50" s="143"/>
      <c r="O50" s="143"/>
      <c r="P50" s="143"/>
    </row>
    <row r="51" spans="1:16" ht="13">
      <c r="A51" s="143"/>
      <c r="B51" s="143" t="s">
        <v>192</v>
      </c>
      <c r="C51" s="143"/>
      <c r="D51" s="142"/>
      <c r="E51" s="143" t="s">
        <v>56</v>
      </c>
      <c r="F51" s="143"/>
      <c r="G51" s="142"/>
      <c r="H51" s="143" t="s">
        <v>156</v>
      </c>
      <c r="I51" s="143"/>
      <c r="J51" s="142"/>
      <c r="K51" s="143" t="s">
        <v>341</v>
      </c>
      <c r="L51" s="143"/>
      <c r="M51" s="143"/>
      <c r="N51" s="143"/>
      <c r="O51" s="143"/>
      <c r="P51" s="143"/>
    </row>
    <row r="52" spans="1:16" ht="13">
      <c r="A52" s="143"/>
      <c r="B52" s="143" t="s">
        <v>194</v>
      </c>
      <c r="C52" s="143"/>
      <c r="D52" s="142"/>
      <c r="E52" s="143" t="s">
        <v>16</v>
      </c>
      <c r="F52" s="143"/>
      <c r="G52" s="142"/>
      <c r="H52" s="143" t="s">
        <v>236</v>
      </c>
      <c r="I52" s="143"/>
      <c r="J52" s="142"/>
      <c r="K52" s="143" t="s">
        <v>381</v>
      </c>
      <c r="L52" s="143"/>
      <c r="M52" s="143"/>
      <c r="N52" s="143"/>
      <c r="O52" s="143"/>
      <c r="P52" s="143"/>
    </row>
    <row r="53" spans="1:16" ht="13">
      <c r="A53" s="143"/>
      <c r="B53" s="143" t="s">
        <v>207</v>
      </c>
      <c r="C53" s="143"/>
      <c r="D53" s="142"/>
      <c r="E53" s="143" t="s">
        <v>85</v>
      </c>
      <c r="F53" s="143"/>
      <c r="G53" s="142"/>
      <c r="H53" s="148" t="s">
        <v>660</v>
      </c>
      <c r="I53" s="143"/>
      <c r="J53" s="142"/>
      <c r="K53" s="143" t="s">
        <v>382</v>
      </c>
      <c r="L53" s="143"/>
      <c r="M53" s="143"/>
      <c r="N53" s="143"/>
      <c r="O53" s="143"/>
      <c r="P53" s="143"/>
    </row>
    <row r="54" spans="1:16" ht="13">
      <c r="A54" s="143"/>
      <c r="B54" s="143" t="s">
        <v>196</v>
      </c>
      <c r="C54" s="143"/>
      <c r="D54" s="142"/>
      <c r="E54" s="143" t="s">
        <v>219</v>
      </c>
      <c r="F54" s="143"/>
      <c r="G54" s="142"/>
      <c r="H54" s="143" t="s">
        <v>186</v>
      </c>
      <c r="I54" s="143"/>
      <c r="J54" s="142"/>
      <c r="K54" s="143" t="s">
        <v>388</v>
      </c>
      <c r="L54" s="143"/>
      <c r="M54" s="143"/>
      <c r="N54" s="143"/>
      <c r="O54" s="143"/>
      <c r="P54" s="143"/>
    </row>
    <row r="55" spans="1:16" ht="13">
      <c r="A55" s="143"/>
      <c r="B55" s="143" t="s">
        <v>193</v>
      </c>
      <c r="C55" s="143"/>
      <c r="D55" s="142"/>
      <c r="E55" s="143" t="s">
        <v>116</v>
      </c>
      <c r="F55" s="143"/>
      <c r="G55" s="142"/>
      <c r="H55" s="143" t="s">
        <v>189</v>
      </c>
      <c r="I55" s="143"/>
      <c r="J55" s="142"/>
      <c r="K55" s="143" t="s">
        <v>336</v>
      </c>
      <c r="L55" s="143"/>
      <c r="M55" s="143"/>
      <c r="N55" s="143"/>
      <c r="O55" s="143"/>
      <c r="P55" s="143"/>
    </row>
    <row r="56" spans="1:16" ht="13">
      <c r="A56" s="143"/>
      <c r="B56" s="143" t="s">
        <v>230</v>
      </c>
      <c r="C56" s="143"/>
      <c r="D56" s="142"/>
      <c r="E56" s="143" t="s">
        <v>111</v>
      </c>
      <c r="F56" s="143"/>
      <c r="G56" s="142"/>
      <c r="H56" s="143" t="s">
        <v>204</v>
      </c>
      <c r="I56" s="143"/>
      <c r="J56" s="142"/>
      <c r="K56" s="143" t="s">
        <v>337</v>
      </c>
      <c r="L56" s="143"/>
      <c r="M56" s="143"/>
      <c r="N56" s="143"/>
      <c r="O56" s="143"/>
      <c r="P56" s="143"/>
    </row>
    <row r="57" spans="1:16" ht="13">
      <c r="A57" s="142" t="s">
        <v>301</v>
      </c>
      <c r="B57" s="143"/>
      <c r="C57" s="143"/>
      <c r="D57" s="142"/>
      <c r="E57" s="143" t="s">
        <v>122</v>
      </c>
      <c r="F57" s="143"/>
      <c r="G57" s="142"/>
      <c r="H57" s="143" t="s">
        <v>211</v>
      </c>
      <c r="I57" s="143"/>
      <c r="J57" s="142"/>
      <c r="K57" s="143" t="s">
        <v>383</v>
      </c>
      <c r="L57" s="143"/>
      <c r="M57" s="143"/>
      <c r="N57" s="143"/>
      <c r="O57" s="143"/>
      <c r="P57" s="143"/>
    </row>
    <row r="58" spans="1:16" ht="13">
      <c r="B58" s="143" t="s">
        <v>38</v>
      </c>
      <c r="C58" s="143"/>
      <c r="D58" s="142"/>
      <c r="E58" s="143" t="s">
        <v>130</v>
      </c>
      <c r="F58" s="143"/>
      <c r="G58" s="142"/>
      <c r="H58" s="143" t="s">
        <v>213</v>
      </c>
      <c r="I58" s="143"/>
      <c r="J58" s="142"/>
      <c r="K58" s="143" t="s">
        <v>338</v>
      </c>
      <c r="L58" s="143"/>
      <c r="M58" s="143"/>
      <c r="N58" s="143"/>
      <c r="O58" s="143"/>
      <c r="P58" s="143"/>
    </row>
    <row r="59" spans="1:16" ht="13">
      <c r="A59" s="143"/>
      <c r="B59" s="143" t="s">
        <v>52</v>
      </c>
      <c r="C59" s="143"/>
      <c r="D59" s="142"/>
      <c r="E59" s="143" t="s">
        <v>136</v>
      </c>
      <c r="F59" s="143"/>
      <c r="G59" s="142"/>
      <c r="H59" s="143" t="s">
        <v>250</v>
      </c>
      <c r="I59" s="143"/>
      <c r="J59" s="142"/>
      <c r="K59" s="143" t="s">
        <v>339</v>
      </c>
      <c r="L59" s="143"/>
      <c r="M59" s="143"/>
      <c r="N59" s="143"/>
      <c r="O59" s="143"/>
      <c r="P59" s="143"/>
    </row>
    <row r="60" spans="1:16" ht="13">
      <c r="A60" s="143"/>
      <c r="B60" s="143" t="s">
        <v>240</v>
      </c>
      <c r="C60" s="143"/>
      <c r="D60" s="142"/>
      <c r="E60" s="143" t="s">
        <v>170</v>
      </c>
      <c r="F60" s="143"/>
      <c r="G60" s="142"/>
      <c r="H60" s="143" t="s">
        <v>251</v>
      </c>
      <c r="I60" s="143"/>
      <c r="J60" s="142"/>
      <c r="K60" s="143" t="s">
        <v>131</v>
      </c>
      <c r="L60" s="143"/>
      <c r="M60" s="143"/>
      <c r="N60" s="143"/>
      <c r="O60" s="143"/>
      <c r="P60" s="143"/>
    </row>
    <row r="61" spans="1:16" ht="13">
      <c r="A61" s="143"/>
      <c r="B61" s="143" t="s">
        <v>98</v>
      </c>
      <c r="C61" s="143"/>
      <c r="D61" s="142"/>
      <c r="E61" s="143" t="s">
        <v>239</v>
      </c>
      <c r="F61" s="143"/>
      <c r="G61" s="142" t="s">
        <v>293</v>
      </c>
      <c r="H61" s="143"/>
      <c r="I61" s="143"/>
      <c r="J61" s="142"/>
      <c r="K61" s="143" t="s">
        <v>384</v>
      </c>
      <c r="L61" s="143"/>
      <c r="M61" s="142"/>
      <c r="N61" s="143"/>
      <c r="O61" s="143"/>
      <c r="P61" s="143"/>
    </row>
    <row r="62" spans="1:16" ht="13">
      <c r="A62" s="143"/>
      <c r="B62" s="143" t="s">
        <v>195</v>
      </c>
      <c r="C62" s="143"/>
      <c r="D62" s="142"/>
      <c r="E62" s="143" t="s">
        <v>200</v>
      </c>
      <c r="F62" s="143"/>
      <c r="H62" s="143" t="s">
        <v>18</v>
      </c>
      <c r="I62" s="143"/>
      <c r="J62" s="142"/>
      <c r="K62" s="143" t="s">
        <v>340</v>
      </c>
      <c r="L62" s="143"/>
      <c r="M62" s="142"/>
      <c r="N62" s="143"/>
      <c r="O62" s="143"/>
      <c r="P62" s="143"/>
    </row>
    <row r="63" spans="1:16" ht="13">
      <c r="A63" s="143"/>
      <c r="B63" s="143"/>
      <c r="C63" s="143"/>
      <c r="D63" s="142"/>
      <c r="E63" s="143" t="s">
        <v>221</v>
      </c>
      <c r="F63" s="143"/>
      <c r="G63" s="142"/>
      <c r="H63" s="143" t="s">
        <v>79</v>
      </c>
      <c r="I63" s="143"/>
      <c r="J63" s="142"/>
      <c r="K63" s="143" t="s">
        <v>385</v>
      </c>
      <c r="L63" s="143"/>
      <c r="M63" s="142"/>
      <c r="N63" s="143"/>
      <c r="O63" s="143"/>
      <c r="P63" s="143"/>
    </row>
    <row r="64" spans="1:16" ht="13">
      <c r="A64" s="143"/>
      <c r="B64" s="143"/>
      <c r="C64" s="143"/>
      <c r="D64" s="142"/>
      <c r="E64" s="143"/>
      <c r="F64" s="143"/>
      <c r="G64" s="142"/>
      <c r="H64" s="143" t="s">
        <v>134</v>
      </c>
      <c r="I64" s="143"/>
      <c r="J64" s="142"/>
      <c r="K64" s="143" t="s">
        <v>386</v>
      </c>
      <c r="L64" s="143"/>
      <c r="M64" s="142"/>
      <c r="N64" s="143"/>
      <c r="O64" s="143"/>
      <c r="P64" s="143"/>
    </row>
    <row r="65" spans="1:16" ht="13">
      <c r="A65" s="142"/>
      <c r="B65" s="143"/>
      <c r="C65" s="143"/>
      <c r="D65" s="143"/>
      <c r="E65" s="143"/>
      <c r="F65" s="143"/>
      <c r="G65" s="142"/>
      <c r="H65" s="143" t="s">
        <v>155</v>
      </c>
      <c r="I65" s="143"/>
      <c r="J65" s="142"/>
      <c r="K65" s="143" t="s">
        <v>342</v>
      </c>
      <c r="L65" s="143"/>
      <c r="M65" s="142"/>
      <c r="N65" s="143"/>
      <c r="O65" s="143"/>
      <c r="P65" s="143"/>
    </row>
    <row r="66" spans="1:16" ht="13">
      <c r="A66" s="142"/>
      <c r="B66" s="143"/>
      <c r="C66" s="143"/>
      <c r="D66" s="143"/>
      <c r="E66" s="143"/>
      <c r="F66" s="143"/>
      <c r="G66" s="142"/>
      <c r="H66" s="143" t="s">
        <v>248</v>
      </c>
      <c r="I66" s="143"/>
      <c r="J66" s="142"/>
      <c r="K66" s="143" t="s">
        <v>387</v>
      </c>
      <c r="L66" s="143"/>
      <c r="M66" s="142"/>
      <c r="N66" s="143"/>
      <c r="O66" s="143"/>
      <c r="P66" s="142"/>
    </row>
    <row r="67" spans="1:16" ht="13">
      <c r="A67" s="142"/>
      <c r="B67" s="143"/>
      <c r="C67" s="143"/>
      <c r="D67" s="143"/>
      <c r="E67" s="143"/>
      <c r="F67" s="143"/>
      <c r="G67" s="142"/>
      <c r="H67" s="143" t="s">
        <v>217</v>
      </c>
      <c r="I67" s="143"/>
      <c r="J67" s="142"/>
      <c r="K67" s="148" t="s">
        <v>670</v>
      </c>
      <c r="L67" s="143"/>
      <c r="M67" s="142"/>
      <c r="N67" s="143"/>
      <c r="O67" s="143"/>
      <c r="P67" s="143"/>
    </row>
    <row r="68" spans="1:16" ht="13">
      <c r="A68" s="142"/>
      <c r="B68" s="143"/>
      <c r="C68" s="143"/>
      <c r="D68" s="143"/>
      <c r="E68" s="143"/>
      <c r="F68" s="143"/>
      <c r="G68" s="142"/>
      <c r="H68" s="143" t="s">
        <v>231</v>
      </c>
      <c r="I68" s="143"/>
      <c r="J68" s="149"/>
      <c r="K68" s="143"/>
      <c r="L68" s="143"/>
      <c r="M68" s="142"/>
      <c r="N68" s="143"/>
      <c r="O68" s="143"/>
      <c r="P68" s="143"/>
    </row>
    <row r="69" spans="1:16" ht="13">
      <c r="A69" s="142"/>
      <c r="B69" s="143"/>
      <c r="D69" s="143"/>
      <c r="E69" s="143"/>
      <c r="G69" s="142"/>
      <c r="H69" s="143"/>
      <c r="J69" s="149" t="s">
        <v>343</v>
      </c>
    </row>
    <row r="70" spans="1:16" ht="13">
      <c r="A70" s="142"/>
      <c r="B70" s="143"/>
      <c r="D70" s="143"/>
      <c r="E70" s="143"/>
      <c r="G70" s="142"/>
      <c r="H70" s="143"/>
    </row>
    <row r="71" spans="1:16" ht="13">
      <c r="G71" s="142"/>
      <c r="H71" s="143"/>
    </row>
    <row r="72" spans="1:16" ht="13">
      <c r="G72" s="142"/>
      <c r="H72" s="143"/>
    </row>
  </sheetData>
  <sheetProtection sheet="1" objects="1" scenarios="1" formatRows="0"/>
  <sortState xmlns:xlrd2="http://schemas.microsoft.com/office/spreadsheetml/2017/richdata2" ref="B58:B62">
    <sortCondition ref="B58:B62"/>
  </sortState>
  <pageMargins left="0.7" right="0.7" top="0.78740157499999996" bottom="0.78740157499999996" header="0.3" footer="0.3"/>
  <pageSetup paperSize="9" scale="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3"/>
  <dimension ref="A1:H269"/>
  <sheetViews>
    <sheetView topLeftCell="A19" zoomScaleNormal="100" workbookViewId="0">
      <selection activeCell="E42" sqref="E42"/>
    </sheetView>
  </sheetViews>
  <sheetFormatPr baseColWidth="10" defaultColWidth="12" defaultRowHeight="12.5"/>
  <cols>
    <col min="1" max="1" width="34.44140625" style="10" customWidth="1"/>
    <col min="2" max="2" width="60" style="10" customWidth="1"/>
    <col min="3" max="3" width="61.44140625" style="10" bestFit="1" customWidth="1"/>
    <col min="4" max="4" width="13.6640625" style="10" bestFit="1" customWidth="1"/>
    <col min="5" max="5" width="18.33203125" style="10" bestFit="1" customWidth="1"/>
    <col min="6" max="6" width="23.44140625" style="10" bestFit="1" customWidth="1"/>
    <col min="7" max="7" width="31.6640625" style="10" customWidth="1"/>
    <col min="8" max="16384" width="12" style="10"/>
  </cols>
  <sheetData>
    <row r="1" spans="1:8" s="9" customFormat="1" ht="13">
      <c r="A1" s="9" t="s">
        <v>10</v>
      </c>
      <c r="B1" s="9" t="s">
        <v>11</v>
      </c>
      <c r="C1" s="9" t="s">
        <v>254</v>
      </c>
      <c r="D1" s="9" t="s">
        <v>665</v>
      </c>
      <c r="E1" s="9" t="s">
        <v>12</v>
      </c>
      <c r="F1" s="9" t="s">
        <v>252</v>
      </c>
      <c r="G1" s="9" t="s">
        <v>361</v>
      </c>
    </row>
    <row r="2" spans="1:8">
      <c r="B2" s="10" t="s">
        <v>289</v>
      </c>
      <c r="C2" s="10" t="s">
        <v>255</v>
      </c>
      <c r="D2" s="10">
        <v>0</v>
      </c>
      <c r="E2" s="10" t="s">
        <v>13</v>
      </c>
      <c r="F2" s="151" t="s">
        <v>666</v>
      </c>
      <c r="G2" s="10">
        <f>'CandidatsSoumissionnaires 1-5'!$K$46</f>
        <v>0</v>
      </c>
      <c r="H2" s="10">
        <v>1</v>
      </c>
    </row>
    <row r="3" spans="1:8">
      <c r="B3" s="10" t="s">
        <v>389</v>
      </c>
      <c r="C3" s="10" t="s">
        <v>256</v>
      </c>
      <c r="D3" s="10">
        <v>1</v>
      </c>
      <c r="E3" s="10" t="s">
        <v>14</v>
      </c>
      <c r="F3" s="151" t="s">
        <v>667</v>
      </c>
      <c r="G3" s="10">
        <f>'CandidatsSoumissionnaires 1-5'!$M$46</f>
        <v>0</v>
      </c>
      <c r="H3" s="10">
        <v>2</v>
      </c>
    </row>
    <row r="4" spans="1:8">
      <c r="B4" s="10" t="s">
        <v>393</v>
      </c>
      <c r="C4" s="10" t="s">
        <v>260</v>
      </c>
      <c r="D4" s="10">
        <v>2</v>
      </c>
      <c r="E4" s="151" t="s">
        <v>351</v>
      </c>
      <c r="F4" s="152"/>
      <c r="G4" s="10">
        <f>'CandidatsSoumissionnaires 1-5'!$O$46</f>
        <v>0</v>
      </c>
      <c r="H4" s="10">
        <v>3</v>
      </c>
    </row>
    <row r="5" spans="1:8">
      <c r="B5" s="10" t="s">
        <v>391</v>
      </c>
      <c r="C5" s="10" t="s">
        <v>258</v>
      </c>
      <c r="D5" s="10">
        <v>3</v>
      </c>
      <c r="G5" s="10">
        <f>'CandidatsSoumissionnaires 1-5'!$Q$46</f>
        <v>0</v>
      </c>
      <c r="H5" s="10">
        <v>4</v>
      </c>
    </row>
    <row r="6" spans="1:8">
      <c r="B6" s="10" t="s">
        <v>394</v>
      </c>
      <c r="C6" s="10" t="s">
        <v>261</v>
      </c>
      <c r="D6" s="10">
        <v>4</v>
      </c>
      <c r="G6" s="10">
        <f>'CandidatsSoumissionnaires 1-5'!$S$46</f>
        <v>0</v>
      </c>
      <c r="H6" s="10">
        <v>5</v>
      </c>
    </row>
    <row r="7" spans="1:8">
      <c r="B7" s="10" t="s">
        <v>390</v>
      </c>
      <c r="C7" s="10" t="s">
        <v>257</v>
      </c>
      <c r="D7" s="10">
        <v>5</v>
      </c>
      <c r="G7" s="10" t="e">
        <f>'CandidatsSoumissionnaires 6-10'!#REF!</f>
        <v>#REF!</v>
      </c>
      <c r="H7" s="10">
        <v>6</v>
      </c>
    </row>
    <row r="8" spans="1:8">
      <c r="B8" s="10" t="s">
        <v>392</v>
      </c>
      <c r="C8" s="10" t="s">
        <v>259</v>
      </c>
      <c r="D8" s="10">
        <v>6</v>
      </c>
      <c r="G8" s="10" t="e">
        <f>'CandidatsSoumissionnaires 6-10'!#REF!</f>
        <v>#REF!</v>
      </c>
      <c r="H8" s="10">
        <v>7</v>
      </c>
    </row>
    <row r="9" spans="1:8">
      <c r="B9" s="10" t="s">
        <v>395</v>
      </c>
      <c r="C9" s="10" t="s">
        <v>262</v>
      </c>
      <c r="D9" s="10">
        <v>7</v>
      </c>
      <c r="G9" s="10" t="e">
        <f>'CandidatsSoumissionnaires 6-10'!#REF!</f>
        <v>#REF!</v>
      </c>
      <c r="H9" s="10">
        <v>8</v>
      </c>
    </row>
    <row r="10" spans="1:8">
      <c r="B10" s="10" t="s">
        <v>297</v>
      </c>
      <c r="C10" s="10" t="s">
        <v>263</v>
      </c>
      <c r="D10" s="10">
        <v>8</v>
      </c>
      <c r="G10" s="10" t="e">
        <f>'CandidatsSoumissionnaires 6-10'!#REF!</f>
        <v>#REF!</v>
      </c>
      <c r="H10" s="10">
        <v>9</v>
      </c>
    </row>
    <row r="11" spans="1:8">
      <c r="B11" s="10" t="s">
        <v>298</v>
      </c>
      <c r="C11" s="10" t="s">
        <v>264</v>
      </c>
      <c r="D11" s="10">
        <v>9</v>
      </c>
      <c r="G11" s="10" t="e">
        <f>'CandidatsSoumissionnaires 6-10'!#REF!</f>
        <v>#REF!</v>
      </c>
      <c r="H11" s="10">
        <v>10</v>
      </c>
    </row>
    <row r="12" spans="1:8">
      <c r="B12" s="10" t="s">
        <v>396</v>
      </c>
      <c r="C12" s="10" t="s">
        <v>265</v>
      </c>
      <c r="D12" s="10">
        <v>10</v>
      </c>
      <c r="G12" s="10" t="e">
        <f>#REF!</f>
        <v>#REF!</v>
      </c>
      <c r="H12" s="10">
        <v>11</v>
      </c>
    </row>
    <row r="13" spans="1:8">
      <c r="B13" s="10" t="s">
        <v>300</v>
      </c>
      <c r="C13" s="10" t="s">
        <v>266</v>
      </c>
      <c r="G13" s="10" t="e">
        <f>#REF!</f>
        <v>#REF!</v>
      </c>
      <c r="H13" s="10">
        <v>12</v>
      </c>
    </row>
    <row r="14" spans="1:8">
      <c r="B14" s="10" t="s">
        <v>397</v>
      </c>
      <c r="C14" s="10" t="s">
        <v>267</v>
      </c>
      <c r="G14" s="10" t="e">
        <f>#REF!</f>
        <v>#REF!</v>
      </c>
      <c r="H14" s="10">
        <v>13</v>
      </c>
    </row>
    <row r="15" spans="1:8">
      <c r="B15" s="10" t="s">
        <v>398</v>
      </c>
      <c r="C15" s="10" t="s">
        <v>268</v>
      </c>
      <c r="G15" s="10" t="e">
        <f>#REF!</f>
        <v>#REF!</v>
      </c>
      <c r="H15" s="10">
        <v>14</v>
      </c>
    </row>
    <row r="16" spans="1:8">
      <c r="B16" s="10" t="s">
        <v>399</v>
      </c>
      <c r="C16" s="10" t="s">
        <v>269</v>
      </c>
      <c r="G16" s="10" t="e">
        <f>#REF!</f>
        <v>#REF!</v>
      </c>
      <c r="H16" s="10">
        <v>15</v>
      </c>
    </row>
    <row r="17" spans="1:8">
      <c r="B17" s="10" t="s">
        <v>402</v>
      </c>
      <c r="C17" s="10" t="s">
        <v>272</v>
      </c>
      <c r="G17" s="10" t="e">
        <f>#REF!</f>
        <v>#REF!</v>
      </c>
      <c r="H17" s="10">
        <v>16</v>
      </c>
    </row>
    <row r="18" spans="1:8">
      <c r="B18" s="10" t="s">
        <v>401</v>
      </c>
      <c r="C18" s="10" t="s">
        <v>271</v>
      </c>
      <c r="G18" s="10" t="e">
        <f>#REF!</f>
        <v>#REF!</v>
      </c>
      <c r="H18" s="10">
        <v>17</v>
      </c>
    </row>
    <row r="19" spans="1:8">
      <c r="B19" s="10" t="s">
        <v>403</v>
      </c>
      <c r="C19" s="10" t="s">
        <v>273</v>
      </c>
      <c r="G19" s="10" t="e">
        <f>#REF!</f>
        <v>#REF!</v>
      </c>
      <c r="H19" s="10">
        <v>18</v>
      </c>
    </row>
    <row r="20" spans="1:8">
      <c r="B20" s="10" t="s">
        <v>400</v>
      </c>
      <c r="C20" s="10" t="s">
        <v>270</v>
      </c>
      <c r="G20" s="10" t="e">
        <f>#REF!</f>
        <v>#REF!</v>
      </c>
      <c r="H20" s="10">
        <v>19</v>
      </c>
    </row>
    <row r="21" spans="1:8">
      <c r="B21" s="10" t="s">
        <v>404</v>
      </c>
      <c r="C21" s="10" t="s">
        <v>274</v>
      </c>
      <c r="G21" s="10" t="e">
        <f>#REF!</f>
        <v>#REF!</v>
      </c>
      <c r="H21" s="10">
        <v>20</v>
      </c>
    </row>
    <row r="22" spans="1:8">
      <c r="B22" s="10" t="s">
        <v>407</v>
      </c>
      <c r="C22" s="10" t="s">
        <v>277</v>
      </c>
    </row>
    <row r="23" spans="1:8">
      <c r="B23" s="10" t="s">
        <v>408</v>
      </c>
      <c r="C23" s="10" t="s">
        <v>278</v>
      </c>
    </row>
    <row r="24" spans="1:8">
      <c r="B24" s="10" t="s">
        <v>405</v>
      </c>
      <c r="C24" s="10" t="s">
        <v>275</v>
      </c>
    </row>
    <row r="25" spans="1:8">
      <c r="B25" s="10" t="s">
        <v>406</v>
      </c>
      <c r="C25" s="10" t="s">
        <v>276</v>
      </c>
    </row>
    <row r="26" spans="1:8">
      <c r="B26" s="10" t="s">
        <v>409</v>
      </c>
      <c r="C26" s="10" t="s">
        <v>279</v>
      </c>
    </row>
    <row r="27" spans="1:8">
      <c r="B27" s="153" t="s">
        <v>410</v>
      </c>
      <c r="C27" s="153" t="str">
        <f t="shared" ref="C27:C89" si="0" xml:space="preserve"> "à (la)/au/aux/en " &amp; A28 &amp; ""</f>
        <v>à (la)/au/aux/en Afghanistan</v>
      </c>
    </row>
    <row r="28" spans="1:8">
      <c r="A28" s="153" t="s">
        <v>410</v>
      </c>
      <c r="B28" s="153" t="s">
        <v>602</v>
      </c>
      <c r="C28" s="153" t="str">
        <f t="shared" si="0"/>
        <v>à (la)/au/aux/en Afrique du Sud</v>
      </c>
    </row>
    <row r="29" spans="1:8">
      <c r="A29" s="153" t="s">
        <v>602</v>
      </c>
      <c r="B29" s="153" t="s">
        <v>412</v>
      </c>
      <c r="C29" s="153" t="str">
        <f t="shared" si="0"/>
        <v>à (la)/au/aux/en Albanie</v>
      </c>
    </row>
    <row r="30" spans="1:8">
      <c r="A30" s="153" t="s">
        <v>412</v>
      </c>
      <c r="B30" s="153" t="s">
        <v>413</v>
      </c>
      <c r="C30" s="153" t="str">
        <f t="shared" si="0"/>
        <v>à (la)/au/aux/en Algérie</v>
      </c>
    </row>
    <row r="31" spans="1:8">
      <c r="A31" s="153" t="s">
        <v>413</v>
      </c>
      <c r="B31" s="153" t="s">
        <v>487</v>
      </c>
      <c r="C31" s="153" t="str">
        <f t="shared" si="0"/>
        <v>à (la)/au/aux/en Allemagne</v>
      </c>
    </row>
    <row r="32" spans="1:8">
      <c r="A32" s="153" t="s">
        <v>487</v>
      </c>
      <c r="B32" s="153" t="s">
        <v>415</v>
      </c>
      <c r="C32" s="153" t="str">
        <f t="shared" si="0"/>
        <v>à (la)/au/aux/en Andorre</v>
      </c>
    </row>
    <row r="33" spans="1:3">
      <c r="A33" s="153" t="s">
        <v>415</v>
      </c>
      <c r="B33" s="153" t="s">
        <v>416</v>
      </c>
      <c r="C33" s="153" t="str">
        <f t="shared" si="0"/>
        <v>à (la)/au/aux/en Angola</v>
      </c>
    </row>
    <row r="34" spans="1:3">
      <c r="A34" s="153" t="s">
        <v>416</v>
      </c>
      <c r="B34" s="153" t="s">
        <v>22</v>
      </c>
      <c r="C34" s="153" t="str">
        <f t="shared" si="0"/>
        <v>à (la)/au/aux/en Anguilla</v>
      </c>
    </row>
    <row r="35" spans="1:3">
      <c r="A35" s="153" t="s">
        <v>22</v>
      </c>
      <c r="B35" s="153" t="s">
        <v>417</v>
      </c>
      <c r="C35" s="153" t="str">
        <f t="shared" si="0"/>
        <v>à (la)/au/aux/en Antigua-et-Barbuda</v>
      </c>
    </row>
    <row r="36" spans="1:3">
      <c r="A36" s="153" t="s">
        <v>417</v>
      </c>
      <c r="B36" s="153" t="s">
        <v>591</v>
      </c>
      <c r="C36" s="153" t="str">
        <f t="shared" si="0"/>
        <v>à (la)/au/aux/en Arabie saoudite</v>
      </c>
    </row>
    <row r="37" spans="1:3">
      <c r="A37" s="153" t="s">
        <v>591</v>
      </c>
      <c r="B37" s="153" t="s">
        <v>418</v>
      </c>
      <c r="C37" s="153" t="str">
        <f t="shared" si="0"/>
        <v>à (la)/au/aux/en Argentine</v>
      </c>
    </row>
    <row r="38" spans="1:3">
      <c r="A38" s="153" t="s">
        <v>418</v>
      </c>
      <c r="B38" s="153" t="s">
        <v>419</v>
      </c>
      <c r="C38" s="153" t="str">
        <f t="shared" si="0"/>
        <v>à (la)/au/aux/en Arménie</v>
      </c>
    </row>
    <row r="39" spans="1:3">
      <c r="A39" s="153" t="s">
        <v>419</v>
      </c>
      <c r="B39" s="153" t="s">
        <v>420</v>
      </c>
      <c r="C39" s="153" t="str">
        <f t="shared" si="0"/>
        <v>à (la)/au/aux/en Aruba</v>
      </c>
    </row>
    <row r="40" spans="1:3">
      <c r="A40" s="153" t="s">
        <v>420</v>
      </c>
      <c r="B40" s="153" t="s">
        <v>421</v>
      </c>
      <c r="C40" s="153" t="str">
        <f t="shared" si="0"/>
        <v>à (la)/au/aux/en Australie</v>
      </c>
    </row>
    <row r="41" spans="1:3">
      <c r="A41" s="153" t="s">
        <v>421</v>
      </c>
      <c r="B41" s="153" t="s">
        <v>422</v>
      </c>
      <c r="C41" s="153" t="str">
        <f t="shared" si="0"/>
        <v>à (la)/au/aux/en Autriche</v>
      </c>
    </row>
    <row r="42" spans="1:3">
      <c r="A42" s="153" t="s">
        <v>422</v>
      </c>
      <c r="B42" s="153" t="s">
        <v>423</v>
      </c>
      <c r="C42" s="153" t="str">
        <f t="shared" si="0"/>
        <v>à (la)/au/aux/en Azerbaïdjan</v>
      </c>
    </row>
    <row r="43" spans="1:3">
      <c r="A43" s="153" t="s">
        <v>423</v>
      </c>
      <c r="B43" s="153" t="s">
        <v>424</v>
      </c>
      <c r="C43" s="153" t="str">
        <f t="shared" si="0"/>
        <v>à (la)/au/aux/en Bahamas</v>
      </c>
    </row>
    <row r="44" spans="1:3">
      <c r="A44" s="153" t="s">
        <v>424</v>
      </c>
      <c r="B44" s="153" t="s">
        <v>425</v>
      </c>
      <c r="C44" s="153" t="str">
        <f t="shared" si="0"/>
        <v>à (la)/au/aux/en Bahreïn</v>
      </c>
    </row>
    <row r="45" spans="1:3">
      <c r="A45" s="153" t="s">
        <v>425</v>
      </c>
      <c r="B45" s="153" t="s">
        <v>426</v>
      </c>
      <c r="C45" s="153" t="str">
        <f t="shared" si="0"/>
        <v>à (la)/au/aux/en Bangladesh</v>
      </c>
    </row>
    <row r="46" spans="1:3">
      <c r="A46" s="153" t="s">
        <v>426</v>
      </c>
      <c r="B46" s="153" t="s">
        <v>427</v>
      </c>
      <c r="C46" s="153" t="str">
        <f t="shared" si="0"/>
        <v>à (la)/au/aux/en Barbade</v>
      </c>
    </row>
    <row r="47" spans="1:3">
      <c r="A47" s="153" t="s">
        <v>427</v>
      </c>
      <c r="B47" s="153" t="s">
        <v>428</v>
      </c>
      <c r="C47" s="153" t="str">
        <f t="shared" si="0"/>
        <v>à (la)/au/aux/en Bélarus</v>
      </c>
    </row>
    <row r="48" spans="1:3">
      <c r="A48" s="153" t="s">
        <v>428</v>
      </c>
      <c r="B48" s="153" t="s">
        <v>429</v>
      </c>
      <c r="C48" s="153" t="str">
        <f t="shared" si="0"/>
        <v>à (la)/au/aux/en Belgique</v>
      </c>
    </row>
    <row r="49" spans="1:3">
      <c r="A49" s="153" t="s">
        <v>429</v>
      </c>
      <c r="B49" s="153" t="s">
        <v>430</v>
      </c>
      <c r="C49" s="153" t="str">
        <f t="shared" si="0"/>
        <v>à (la)/au/aux/en Belize</v>
      </c>
    </row>
    <row r="50" spans="1:3">
      <c r="A50" s="153" t="s">
        <v>430</v>
      </c>
      <c r="B50" s="153" t="s">
        <v>431</v>
      </c>
      <c r="C50" s="153" t="str">
        <f t="shared" si="0"/>
        <v>à (la)/au/aux/en Bénin</v>
      </c>
    </row>
    <row r="51" spans="1:3">
      <c r="A51" s="153" t="s">
        <v>431</v>
      </c>
      <c r="B51" s="153" t="s">
        <v>432</v>
      </c>
      <c r="C51" s="153" t="str">
        <f t="shared" si="0"/>
        <v>à (la)/au/aux/en Bermudes</v>
      </c>
    </row>
    <row r="52" spans="1:3">
      <c r="A52" s="153" t="s">
        <v>432</v>
      </c>
      <c r="B52" s="153" t="s">
        <v>433</v>
      </c>
      <c r="C52" s="153" t="str">
        <f t="shared" si="0"/>
        <v>à (la)/au/aux/en Bhoutan</v>
      </c>
    </row>
    <row r="53" spans="1:3">
      <c r="A53" s="153" t="s">
        <v>433</v>
      </c>
      <c r="B53" s="153" t="s">
        <v>434</v>
      </c>
      <c r="C53" s="153" t="str">
        <f t="shared" si="0"/>
        <v>à (la)/au/aux/en Bolivie (État plurinational de)</v>
      </c>
    </row>
    <row r="54" spans="1:3">
      <c r="A54" s="153" t="s">
        <v>434</v>
      </c>
      <c r="B54" s="153" t="s">
        <v>435</v>
      </c>
      <c r="C54" s="153" t="str">
        <f t="shared" si="0"/>
        <v>à (la)/au/aux/en Bonaire, Saint-Eustache et Saba</v>
      </c>
    </row>
    <row r="55" spans="1:3">
      <c r="A55" s="153" t="s">
        <v>435</v>
      </c>
      <c r="B55" s="153" t="s">
        <v>436</v>
      </c>
      <c r="C55" s="153" t="str">
        <f t="shared" si="0"/>
        <v>à (la)/au/aux/en Bosnie-Herzégovine</v>
      </c>
    </row>
    <row r="56" spans="1:3">
      <c r="A56" s="153" t="s">
        <v>436</v>
      </c>
      <c r="B56" s="153" t="s">
        <v>437</v>
      </c>
      <c r="C56" s="153" t="str">
        <f t="shared" si="0"/>
        <v>à (la)/au/aux/en Botswana</v>
      </c>
    </row>
    <row r="57" spans="1:3">
      <c r="A57" s="153" t="s">
        <v>437</v>
      </c>
      <c r="B57" s="153" t="s">
        <v>438</v>
      </c>
      <c r="C57" s="153" t="str">
        <f t="shared" si="0"/>
        <v>à (la)/au/aux/en Brésil</v>
      </c>
    </row>
    <row r="58" spans="1:3">
      <c r="A58" s="153" t="s">
        <v>438</v>
      </c>
      <c r="B58" s="153" t="s">
        <v>440</v>
      </c>
      <c r="C58" s="153" t="str">
        <f t="shared" si="0"/>
        <v>à (la)/au/aux/en Brunéi Darussalam</v>
      </c>
    </row>
    <row r="59" spans="1:3">
      <c r="A59" s="153" t="s">
        <v>440</v>
      </c>
      <c r="B59" s="153" t="s">
        <v>441</v>
      </c>
      <c r="C59" s="153" t="str">
        <f t="shared" si="0"/>
        <v>à (la)/au/aux/en Bulgarie</v>
      </c>
    </row>
    <row r="60" spans="1:3">
      <c r="A60" s="153" t="s">
        <v>441</v>
      </c>
      <c r="B60" s="153" t="s">
        <v>442</v>
      </c>
      <c r="C60" s="153" t="str">
        <f t="shared" si="0"/>
        <v>à (la)/au/aux/en Burkina Faso</v>
      </c>
    </row>
    <row r="61" spans="1:3">
      <c r="A61" s="153" t="s">
        <v>442</v>
      </c>
      <c r="B61" s="153" t="s">
        <v>443</v>
      </c>
      <c r="C61" s="153" t="str">
        <f t="shared" si="0"/>
        <v>à (la)/au/aux/en Burundi</v>
      </c>
    </row>
    <row r="62" spans="1:3">
      <c r="A62" s="153" t="s">
        <v>443</v>
      </c>
      <c r="B62" s="153" t="s">
        <v>662</v>
      </c>
      <c r="C62" s="153" t="str">
        <f t="shared" si="0"/>
        <v>à (la)/au/aux/en Cabo Verde</v>
      </c>
    </row>
    <row r="63" spans="1:3">
      <c r="A63" s="153" t="s">
        <v>662</v>
      </c>
      <c r="B63" s="153" t="s">
        <v>444</v>
      </c>
      <c r="C63" s="153" t="str">
        <f t="shared" si="0"/>
        <v>à (la)/au/aux/en Cambodge</v>
      </c>
    </row>
    <row r="64" spans="1:3">
      <c r="A64" s="153" t="s">
        <v>444</v>
      </c>
      <c r="B64" s="153" t="s">
        <v>445</v>
      </c>
      <c r="C64" s="153" t="str">
        <f t="shared" si="0"/>
        <v>à (la)/au/aux/en Cameroun</v>
      </c>
    </row>
    <row r="65" spans="1:3">
      <c r="A65" s="153" t="s">
        <v>445</v>
      </c>
      <c r="B65" s="153" t="s">
        <v>446</v>
      </c>
      <c r="C65" s="153" t="str">
        <f t="shared" si="0"/>
        <v>à (la)/au/aux/en Canada</v>
      </c>
    </row>
    <row r="66" spans="1:3">
      <c r="A66" s="153" t="s">
        <v>446</v>
      </c>
      <c r="B66" s="153" t="s">
        <v>451</v>
      </c>
      <c r="C66" s="153" t="str">
        <f t="shared" si="0"/>
        <v>à (la)/au/aux/en Chili</v>
      </c>
    </row>
    <row r="67" spans="1:3">
      <c r="A67" s="153" t="s">
        <v>451</v>
      </c>
      <c r="B67" s="153" t="s">
        <v>452</v>
      </c>
      <c r="C67" s="153" t="str">
        <f t="shared" si="0"/>
        <v>à (la)/au/aux/en Chine</v>
      </c>
    </row>
    <row r="68" spans="1:3" ht="25">
      <c r="A68" s="153" t="s">
        <v>452</v>
      </c>
      <c r="B68" s="153" t="s">
        <v>453</v>
      </c>
      <c r="C68" s="153" t="str">
        <f t="shared" si="0"/>
        <v>à (la)/au/aux/en Chine, région administrative spéciale de Hong Kong</v>
      </c>
    </row>
    <row r="69" spans="1:3" ht="25">
      <c r="A69" s="153" t="s">
        <v>453</v>
      </c>
      <c r="B69" s="153" t="s">
        <v>454</v>
      </c>
      <c r="C69" s="153" t="str">
        <f t="shared" si="0"/>
        <v>à (la)/au/aux/en Chine, région administrative spéciale de Macao</v>
      </c>
    </row>
    <row r="70" spans="1:3" ht="25">
      <c r="A70" s="153" t="s">
        <v>454</v>
      </c>
      <c r="B70" s="153" t="s">
        <v>463</v>
      </c>
      <c r="C70" s="153" t="str">
        <f t="shared" si="0"/>
        <v>à (la)/au/aux/en Chypre</v>
      </c>
    </row>
    <row r="71" spans="1:3">
      <c r="A71" s="153" t="s">
        <v>463</v>
      </c>
      <c r="B71" s="153" t="s">
        <v>455</v>
      </c>
      <c r="C71" s="153" t="str">
        <f t="shared" si="0"/>
        <v>à (la)/au/aux/en Colombie</v>
      </c>
    </row>
    <row r="72" spans="1:3">
      <c r="A72" s="153" t="s">
        <v>455</v>
      </c>
      <c r="B72" s="153" t="s">
        <v>456</v>
      </c>
      <c r="C72" s="153" t="str">
        <f t="shared" si="0"/>
        <v>à (la)/au/aux/en Comores</v>
      </c>
    </row>
    <row r="73" spans="1:3">
      <c r="A73" s="153" t="s">
        <v>456</v>
      </c>
      <c r="B73" s="153" t="s">
        <v>457</v>
      </c>
      <c r="C73" s="153" t="str">
        <f t="shared" si="0"/>
        <v>à (la)/au/aux/en Congo</v>
      </c>
    </row>
    <row r="74" spans="1:3">
      <c r="A74" s="153" t="s">
        <v>457</v>
      </c>
      <c r="B74" s="153" t="s">
        <v>459</v>
      </c>
      <c r="C74" s="153" t="str">
        <f t="shared" si="0"/>
        <v>à (la)/au/aux/en Costa Rica</v>
      </c>
    </row>
    <row r="75" spans="1:3">
      <c r="A75" s="153" t="s">
        <v>459</v>
      </c>
      <c r="B75" s="153" t="s">
        <v>66</v>
      </c>
      <c r="C75" s="153" t="str">
        <f t="shared" si="0"/>
        <v>à (la)/au/aux/en Côte d’Ivoire</v>
      </c>
    </row>
    <row r="76" spans="1:3">
      <c r="A76" s="153" t="s">
        <v>66</v>
      </c>
      <c r="B76" s="153" t="s">
        <v>460</v>
      </c>
      <c r="C76" s="153" t="str">
        <f t="shared" si="0"/>
        <v>à (la)/au/aux/en Croatie</v>
      </c>
    </row>
    <row r="77" spans="1:3">
      <c r="A77" s="153" t="s">
        <v>460</v>
      </c>
      <c r="B77" s="153" t="s">
        <v>461</v>
      </c>
      <c r="C77" s="153" t="str">
        <f t="shared" si="0"/>
        <v>à (la)/au/aux/en Cuba</v>
      </c>
    </row>
    <row r="78" spans="1:3">
      <c r="A78" s="153" t="s">
        <v>461</v>
      </c>
      <c r="B78" s="153" t="s">
        <v>462</v>
      </c>
      <c r="C78" s="153" t="str">
        <f t="shared" si="0"/>
        <v>à (la)/au/aux/en Curaçao</v>
      </c>
    </row>
    <row r="79" spans="1:3">
      <c r="A79" s="153" t="s">
        <v>462</v>
      </c>
      <c r="B79" s="153" t="s">
        <v>467</v>
      </c>
      <c r="C79" s="153" t="str">
        <f t="shared" si="0"/>
        <v>à (la)/au/aux/en Danemark</v>
      </c>
    </row>
    <row r="80" spans="1:3">
      <c r="A80" s="153" t="s">
        <v>467</v>
      </c>
      <c r="B80" s="153" t="s">
        <v>468</v>
      </c>
      <c r="C80" s="153" t="str">
        <f t="shared" si="0"/>
        <v>à (la)/au/aux/en Djibouti</v>
      </c>
    </row>
    <row r="81" spans="1:3">
      <c r="A81" s="153" t="s">
        <v>468</v>
      </c>
      <c r="B81" s="153" t="s">
        <v>469</v>
      </c>
      <c r="C81" s="153" t="str">
        <f t="shared" si="0"/>
        <v>à (la)/au/aux/en Dominique</v>
      </c>
    </row>
    <row r="82" spans="1:3">
      <c r="A82" s="153" t="s">
        <v>469</v>
      </c>
      <c r="B82" s="153" t="s">
        <v>472</v>
      </c>
      <c r="C82" s="153" t="str">
        <f t="shared" si="0"/>
        <v>à (la)/au/aux/en Égypte</v>
      </c>
    </row>
    <row r="83" spans="1:3">
      <c r="A83" s="153" t="s">
        <v>472</v>
      </c>
      <c r="B83" s="153" t="s">
        <v>473</v>
      </c>
      <c r="C83" s="153" t="str">
        <f t="shared" si="0"/>
        <v>à (la)/au/aux/en El Salvador</v>
      </c>
    </row>
    <row r="84" spans="1:3">
      <c r="A84" s="153" t="s">
        <v>473</v>
      </c>
      <c r="B84" s="153" t="s">
        <v>625</v>
      </c>
      <c r="C84" s="153" t="str">
        <f t="shared" si="0"/>
        <v>à (la)/au/aux/en Émirats arabes unis</v>
      </c>
    </row>
    <row r="85" spans="1:3">
      <c r="A85" s="153" t="s">
        <v>625</v>
      </c>
      <c r="B85" s="153" t="s">
        <v>471</v>
      </c>
      <c r="C85" s="153" t="str">
        <f t="shared" si="0"/>
        <v>à (la)/au/aux/en Équateur</v>
      </c>
    </row>
    <row r="86" spans="1:3">
      <c r="A86" s="153" t="s">
        <v>471</v>
      </c>
      <c r="B86" s="153" t="s">
        <v>475</v>
      </c>
      <c r="C86" s="153" t="str">
        <f t="shared" si="0"/>
        <v>à (la)/au/aux/en Érythrée</v>
      </c>
    </row>
    <row r="87" spans="1:3">
      <c r="A87" s="153" t="s">
        <v>475</v>
      </c>
      <c r="B87" s="153" t="s">
        <v>604</v>
      </c>
      <c r="C87" s="153" t="str">
        <f t="shared" si="0"/>
        <v>à (la)/au/aux/en Espagne</v>
      </c>
    </row>
    <row r="88" spans="1:3">
      <c r="A88" s="153" t="s">
        <v>604</v>
      </c>
      <c r="B88" s="153" t="s">
        <v>476</v>
      </c>
      <c r="C88" s="153" t="str">
        <f t="shared" si="0"/>
        <v>à (la)/au/aux/en Estonie</v>
      </c>
    </row>
    <row r="89" spans="1:3">
      <c r="A89" s="153" t="s">
        <v>476</v>
      </c>
      <c r="B89" s="153" t="s">
        <v>216</v>
      </c>
      <c r="C89" s="153" t="str">
        <f t="shared" si="0"/>
        <v>à (la)/au/aux/en État de Palestine</v>
      </c>
    </row>
    <row r="90" spans="1:3">
      <c r="A90" s="153" t="s">
        <v>216</v>
      </c>
      <c r="B90" s="153" t="s">
        <v>627</v>
      </c>
      <c r="C90" s="153" t="str">
        <f t="shared" ref="C90:C154" si="1" xml:space="preserve"> "à (la)/au/aux/en " &amp; A91 &amp; ""</f>
        <v>à (la)/au/aux/en États-Unis d’Amérique</v>
      </c>
    </row>
    <row r="91" spans="1:3">
      <c r="A91" s="153" t="s">
        <v>627</v>
      </c>
      <c r="B91" s="153" t="s">
        <v>477</v>
      </c>
      <c r="C91" s="153" t="str">
        <f t="shared" si="1"/>
        <v>à (la)/au/aux/en Éthiopie</v>
      </c>
    </row>
    <row r="92" spans="1:3">
      <c r="A92" s="153" t="s">
        <v>477</v>
      </c>
      <c r="B92" s="153" t="s">
        <v>579</v>
      </c>
      <c r="C92" s="153" t="str">
        <f t="shared" si="1"/>
        <v>à (la)/au/aux/en Fédération de Russie</v>
      </c>
    </row>
    <row r="93" spans="1:3">
      <c r="A93" s="153" t="s">
        <v>579</v>
      </c>
      <c r="B93" s="153" t="s">
        <v>479</v>
      </c>
      <c r="C93" s="153" t="str">
        <f t="shared" si="1"/>
        <v>à (la)/au/aux/en Fidji</v>
      </c>
    </row>
    <row r="94" spans="1:3">
      <c r="A94" s="153" t="s">
        <v>479</v>
      </c>
      <c r="B94" s="153" t="s">
        <v>480</v>
      </c>
      <c r="C94" s="153" t="str">
        <f t="shared" si="1"/>
        <v>à (la)/au/aux/en Finlande</v>
      </c>
    </row>
    <row r="95" spans="1:3">
      <c r="A95" s="153" t="s">
        <v>480</v>
      </c>
      <c r="B95" s="153" t="s">
        <v>481</v>
      </c>
      <c r="C95" s="153" t="str">
        <f t="shared" si="1"/>
        <v>à (la)/au/aux/en France</v>
      </c>
    </row>
    <row r="96" spans="1:3">
      <c r="A96" s="153" t="s">
        <v>481</v>
      </c>
      <c r="B96" s="153" t="s">
        <v>484</v>
      </c>
      <c r="C96" s="153" t="str">
        <f t="shared" si="1"/>
        <v>à (la)/au/aux/en Gabon</v>
      </c>
    </row>
    <row r="97" spans="1:3">
      <c r="A97" s="153" t="s">
        <v>484</v>
      </c>
      <c r="B97" s="153" t="s">
        <v>485</v>
      </c>
      <c r="C97" s="153" t="str">
        <f t="shared" si="1"/>
        <v>à (la)/au/aux/en Gambie</v>
      </c>
    </row>
    <row r="98" spans="1:3">
      <c r="A98" s="153" t="s">
        <v>485</v>
      </c>
      <c r="B98" s="153" t="s">
        <v>486</v>
      </c>
      <c r="C98" s="153" t="str">
        <f t="shared" si="1"/>
        <v>à (la)/au/aux/en Géorgie</v>
      </c>
    </row>
    <row r="99" spans="1:3">
      <c r="A99" s="153" t="s">
        <v>486</v>
      </c>
      <c r="B99" s="153" t="s">
        <v>488</v>
      </c>
      <c r="C99" s="153" t="str">
        <f t="shared" si="1"/>
        <v>à (la)/au/aux/en Ghana</v>
      </c>
    </row>
    <row r="100" spans="1:3">
      <c r="A100" s="153" t="s">
        <v>488</v>
      </c>
      <c r="B100" s="153" t="s">
        <v>489</v>
      </c>
      <c r="C100" s="153" t="str">
        <f t="shared" si="1"/>
        <v>à (la)/au/aux/en Gibraltar</v>
      </c>
    </row>
    <row r="101" spans="1:3">
      <c r="A101" s="153" t="s">
        <v>489</v>
      </c>
      <c r="B101" s="153" t="s">
        <v>490</v>
      </c>
      <c r="C101" s="153" t="str">
        <f t="shared" si="1"/>
        <v>à (la)/au/aux/en Grèce</v>
      </c>
    </row>
    <row r="102" spans="1:3">
      <c r="A102" s="153" t="s">
        <v>490</v>
      </c>
      <c r="B102" s="153" t="s">
        <v>492</v>
      </c>
      <c r="C102" s="153" t="str">
        <f t="shared" si="1"/>
        <v>à (la)/au/aux/en Grenade</v>
      </c>
    </row>
    <row r="103" spans="1:3">
      <c r="A103" s="153" t="s">
        <v>492</v>
      </c>
      <c r="B103" s="153" t="s">
        <v>491</v>
      </c>
      <c r="C103" s="153" t="str">
        <f t="shared" si="1"/>
        <v>à (la)/au/aux/en Groenland</v>
      </c>
    </row>
    <row r="104" spans="1:3">
      <c r="A104" s="153" t="s">
        <v>491</v>
      </c>
      <c r="B104" s="153" t="s">
        <v>493</v>
      </c>
      <c r="C104" s="153" t="str">
        <f t="shared" si="1"/>
        <v>à (la)/au/aux/en Guadeloupe</v>
      </c>
    </row>
    <row r="105" spans="1:3">
      <c r="A105" s="153" t="s">
        <v>493</v>
      </c>
      <c r="B105" s="153" t="s">
        <v>494</v>
      </c>
      <c r="C105" s="153" t="str">
        <f t="shared" si="1"/>
        <v>à (la)/au/aux/en Guam</v>
      </c>
    </row>
    <row r="106" spans="1:3">
      <c r="A106" s="153" t="s">
        <v>494</v>
      </c>
      <c r="B106" s="153" t="s">
        <v>495</v>
      </c>
      <c r="C106" s="153" t="str">
        <f t="shared" si="1"/>
        <v>à (la)/au/aux/en Guatemala</v>
      </c>
    </row>
    <row r="107" spans="1:3">
      <c r="A107" s="153" t="s">
        <v>495</v>
      </c>
      <c r="B107" s="153" t="s">
        <v>496</v>
      </c>
      <c r="C107" s="153" t="str">
        <f t="shared" si="1"/>
        <v>à (la)/au/aux/en Guernesey</v>
      </c>
    </row>
    <row r="108" spans="1:3">
      <c r="A108" s="153" t="s">
        <v>496</v>
      </c>
      <c r="B108" s="153" t="s">
        <v>497</v>
      </c>
      <c r="C108" s="153" t="str">
        <f t="shared" si="1"/>
        <v>à (la)/au/aux/en Guinée</v>
      </c>
    </row>
    <row r="109" spans="1:3">
      <c r="A109" s="153" t="s">
        <v>497</v>
      </c>
      <c r="B109" s="153" t="s">
        <v>474</v>
      </c>
      <c r="C109" s="153" t="str">
        <f t="shared" si="1"/>
        <v>à (la)/au/aux/en Guinée équatoriale</v>
      </c>
    </row>
    <row r="110" spans="1:3">
      <c r="A110" s="153" t="s">
        <v>474</v>
      </c>
      <c r="B110" s="153" t="s">
        <v>498</v>
      </c>
      <c r="C110" s="153" t="str">
        <f t="shared" si="1"/>
        <v>à (la)/au/aux/en Guinée-Bissau</v>
      </c>
    </row>
    <row r="111" spans="1:3">
      <c r="A111" s="153" t="s">
        <v>498</v>
      </c>
      <c r="B111" s="153" t="s">
        <v>499</v>
      </c>
      <c r="C111" s="153" t="str">
        <f t="shared" si="1"/>
        <v>à (la)/au/aux/en Guyana</v>
      </c>
    </row>
    <row r="112" spans="1:3">
      <c r="A112" s="153" t="s">
        <v>499</v>
      </c>
      <c r="B112" s="153" t="s">
        <v>482</v>
      </c>
      <c r="C112" s="153" t="str">
        <f t="shared" si="1"/>
        <v>à (la)/au/aux/en Guyane française</v>
      </c>
    </row>
    <row r="113" spans="1:3">
      <c r="A113" s="153" t="s">
        <v>482</v>
      </c>
      <c r="B113" s="153" t="s">
        <v>500</v>
      </c>
      <c r="C113" s="153" t="str">
        <f t="shared" si="1"/>
        <v>à (la)/au/aux/en Haïti</v>
      </c>
    </row>
    <row r="114" spans="1:3">
      <c r="A114" s="153" t="s">
        <v>500</v>
      </c>
      <c r="B114" s="153" t="s">
        <v>502</v>
      </c>
      <c r="C114" s="153" t="str">
        <f t="shared" si="1"/>
        <v>à (la)/au/aux/en Honduras</v>
      </c>
    </row>
    <row r="115" spans="1:3">
      <c r="A115" s="153" t="s">
        <v>502</v>
      </c>
      <c r="B115" s="153" t="s">
        <v>503</v>
      </c>
      <c r="C115" s="153" t="str">
        <f t="shared" si="1"/>
        <v>à (la)/au/aux/en Hongrie</v>
      </c>
    </row>
    <row r="116" spans="1:3">
      <c r="A116" s="153" t="s">
        <v>503</v>
      </c>
      <c r="B116" s="153" t="s">
        <v>509</v>
      </c>
      <c r="C116" s="153" t="str">
        <f t="shared" si="1"/>
        <v>à (la)/au/aux/en Île de Man</v>
      </c>
    </row>
    <row r="117" spans="1:3">
      <c r="A117" s="153" t="s">
        <v>509</v>
      </c>
      <c r="B117" s="153" t="s">
        <v>559</v>
      </c>
      <c r="C117" s="153" t="str">
        <f t="shared" si="1"/>
        <v>à (la)/au/aux/en Île Norfolk</v>
      </c>
    </row>
    <row r="118" spans="1:3">
      <c r="A118" s="153" t="s">
        <v>559</v>
      </c>
      <c r="B118" s="154" t="s">
        <v>450</v>
      </c>
      <c r="C118" s="153" t="str">
        <f t="shared" si="1"/>
        <v>à (la)/au/aux/en Îles Anglo-Normandes</v>
      </c>
    </row>
    <row r="119" spans="1:3">
      <c r="A119" s="154" t="s">
        <v>450</v>
      </c>
      <c r="B119" s="153" t="s">
        <v>447</v>
      </c>
      <c r="C119" s="153" t="str">
        <f t="shared" si="1"/>
        <v>à (la)/au/aux/en Îles Caïmanes</v>
      </c>
    </row>
    <row r="120" spans="1:3">
      <c r="A120" s="153" t="s">
        <v>447</v>
      </c>
      <c r="B120" s="153" t="s">
        <v>458</v>
      </c>
      <c r="C120" s="153" t="str">
        <f t="shared" si="1"/>
        <v>à (la)/au/aux/en Îles Cook</v>
      </c>
    </row>
    <row r="121" spans="1:3">
      <c r="A121" s="153" t="s">
        <v>458</v>
      </c>
      <c r="B121" s="153" t="s">
        <v>411</v>
      </c>
      <c r="C121" s="153" t="str">
        <f t="shared" si="1"/>
        <v>à (la)/au/aux/en Îles d’Åland</v>
      </c>
    </row>
    <row r="122" spans="1:3">
      <c r="A122" s="153" t="s">
        <v>411</v>
      </c>
      <c r="B122" s="153" t="s">
        <v>659</v>
      </c>
      <c r="C122" s="153" t="str">
        <f t="shared" si="1"/>
        <v>à (la)/au/aux/en Îles Falkland (Malouines)</v>
      </c>
    </row>
    <row r="123" spans="1:3">
      <c r="A123" s="153" t="s">
        <v>659</v>
      </c>
      <c r="B123" s="153" t="s">
        <v>478</v>
      </c>
      <c r="C123" s="153" t="str">
        <f t="shared" si="1"/>
        <v>à (la)/au/aux/en Îles Féroé</v>
      </c>
    </row>
    <row r="124" spans="1:3">
      <c r="A124" s="153" t="s">
        <v>478</v>
      </c>
      <c r="B124" s="153" t="s">
        <v>560</v>
      </c>
      <c r="C124" s="153" t="str">
        <f t="shared" si="1"/>
        <v>à (la)/au/aux/en Îles Mariannes du Nord</v>
      </c>
    </row>
    <row r="125" spans="1:3">
      <c r="A125" s="153" t="s">
        <v>560</v>
      </c>
      <c r="B125" s="153" t="s">
        <v>535</v>
      </c>
      <c r="C125" s="153" t="str">
        <f t="shared" si="1"/>
        <v>à (la)/au/aux/en Îles Marshall</v>
      </c>
    </row>
    <row r="126" spans="1:3">
      <c r="A126" s="153" t="s">
        <v>535</v>
      </c>
      <c r="B126" s="153" t="s">
        <v>600</v>
      </c>
      <c r="C126" s="153" t="str">
        <f t="shared" si="1"/>
        <v>à (la)/au/aux/en Îles Salomon</v>
      </c>
    </row>
    <row r="127" spans="1:3">
      <c r="A127" s="153" t="s">
        <v>600</v>
      </c>
      <c r="B127" s="153" t="s">
        <v>608</v>
      </c>
      <c r="C127" s="153" t="str">
        <f t="shared" si="1"/>
        <v>à (la)/au/aux/en Îles Svalbard-et-Jan Mayen</v>
      </c>
    </row>
    <row r="128" spans="1:3">
      <c r="A128" s="153" t="s">
        <v>608</v>
      </c>
      <c r="B128" s="153" t="s">
        <v>621</v>
      </c>
      <c r="C128" s="153" t="str">
        <f t="shared" si="1"/>
        <v>à (la)/au/aux/en Îles Turques-et-Caïques</v>
      </c>
    </row>
    <row r="129" spans="1:3">
      <c r="A129" s="153" t="s">
        <v>621</v>
      </c>
      <c r="B129" s="153" t="s">
        <v>628</v>
      </c>
      <c r="C129" s="153" t="str">
        <f t="shared" si="1"/>
        <v>à (la)/au/aux/en Îles Vierges américaines</v>
      </c>
    </row>
    <row r="130" spans="1:3">
      <c r="A130" s="153" t="s">
        <v>628</v>
      </c>
      <c r="B130" s="153" t="s">
        <v>439</v>
      </c>
      <c r="C130" s="153" t="str">
        <f t="shared" si="1"/>
        <v>à (la)/au/aux/en Îles Vierges britanniques</v>
      </c>
    </row>
    <row r="131" spans="1:3">
      <c r="A131" s="153" t="s">
        <v>439</v>
      </c>
      <c r="B131" s="153" t="s">
        <v>634</v>
      </c>
      <c r="C131" s="153" t="str">
        <f t="shared" si="1"/>
        <v>à (la)/au/aux/en Îles Wallis-et-Futuna</v>
      </c>
    </row>
    <row r="132" spans="1:3">
      <c r="A132" s="153" t="s">
        <v>634</v>
      </c>
      <c r="B132" s="153" t="s">
        <v>505</v>
      </c>
      <c r="C132" s="153" t="str">
        <f t="shared" si="1"/>
        <v>à (la)/au/aux/en Inde</v>
      </c>
    </row>
    <row r="133" spans="1:3">
      <c r="A133" s="153" t="s">
        <v>505</v>
      </c>
      <c r="B133" s="153" t="s">
        <v>506</v>
      </c>
      <c r="C133" s="153" t="str">
        <f t="shared" si="1"/>
        <v>à (la)/au/aux/en Indonésie</v>
      </c>
    </row>
    <row r="134" spans="1:3">
      <c r="A134" s="153" t="s">
        <v>506</v>
      </c>
      <c r="B134" s="153" t="s">
        <v>507</v>
      </c>
      <c r="C134" s="153" t="str">
        <f t="shared" si="1"/>
        <v>à (la)/au/aux/en Iran (République islamique d’)</v>
      </c>
    </row>
    <row r="135" spans="1:3">
      <c r="A135" s="153" t="s">
        <v>507</v>
      </c>
      <c r="B135" s="153" t="s">
        <v>115</v>
      </c>
      <c r="C135" s="153" t="str">
        <f t="shared" si="1"/>
        <v>à (la)/au/aux/en Iraq</v>
      </c>
    </row>
    <row r="136" spans="1:3">
      <c r="A136" s="153" t="s">
        <v>115</v>
      </c>
      <c r="B136" s="153" t="s">
        <v>508</v>
      </c>
      <c r="C136" s="153" t="str">
        <f t="shared" si="1"/>
        <v>à (la)/au/aux/en Irlande</v>
      </c>
    </row>
    <row r="137" spans="1:3">
      <c r="A137" s="153" t="s">
        <v>508</v>
      </c>
      <c r="B137" s="153" t="s">
        <v>504</v>
      </c>
      <c r="C137" s="153" t="str">
        <f t="shared" si="1"/>
        <v>à (la)/au/aux/en Islande</v>
      </c>
    </row>
    <row r="138" spans="1:3">
      <c r="A138" s="153" t="s">
        <v>504</v>
      </c>
      <c r="B138" s="153" t="s">
        <v>510</v>
      </c>
      <c r="C138" s="153" t="str">
        <f t="shared" si="1"/>
        <v>à (la)/au/aux/en Israël</v>
      </c>
    </row>
    <row r="139" spans="1:3">
      <c r="A139" s="153" t="s">
        <v>510</v>
      </c>
      <c r="B139" s="153" t="s">
        <v>511</v>
      </c>
      <c r="C139" s="153" t="str">
        <f t="shared" si="1"/>
        <v>à (la)/au/aux/en Italie</v>
      </c>
    </row>
    <row r="140" spans="1:3">
      <c r="A140" s="153" t="s">
        <v>511</v>
      </c>
      <c r="B140" s="153" t="s">
        <v>512</v>
      </c>
      <c r="C140" s="153" t="str">
        <f t="shared" si="1"/>
        <v>à (la)/au/aux/en Jamaïque</v>
      </c>
    </row>
    <row r="141" spans="1:3">
      <c r="A141" s="153" t="s">
        <v>512</v>
      </c>
      <c r="B141" s="153" t="s">
        <v>513</v>
      </c>
      <c r="C141" s="153" t="str">
        <f t="shared" si="1"/>
        <v>à (la)/au/aux/en Japon</v>
      </c>
    </row>
    <row r="142" spans="1:3">
      <c r="A142" s="153" t="s">
        <v>513</v>
      </c>
      <c r="B142" s="154" t="s">
        <v>514</v>
      </c>
      <c r="C142" s="153" t="str">
        <f t="shared" si="1"/>
        <v>à (la)/au/aux/en Jersey</v>
      </c>
    </row>
    <row r="143" spans="1:3">
      <c r="A143" s="154" t="s">
        <v>514</v>
      </c>
      <c r="B143" s="153" t="s">
        <v>123</v>
      </c>
      <c r="C143" s="153" t="str">
        <f t="shared" si="1"/>
        <v>à (la)/au/aux/en Jordanie</v>
      </c>
    </row>
    <row r="144" spans="1:3">
      <c r="A144" s="153" t="s">
        <v>123</v>
      </c>
      <c r="B144" s="153" t="s">
        <v>515</v>
      </c>
      <c r="C144" s="153" t="str">
        <f t="shared" si="1"/>
        <v>à (la)/au/aux/en Kazakhstan</v>
      </c>
    </row>
    <row r="145" spans="1:3">
      <c r="A145" s="153" t="s">
        <v>515</v>
      </c>
      <c r="B145" s="153" t="s">
        <v>516</v>
      </c>
      <c r="C145" s="153" t="str">
        <f t="shared" si="1"/>
        <v>à (la)/au/aux/en Kenya</v>
      </c>
    </row>
    <row r="146" spans="1:3">
      <c r="A146" s="153" t="s">
        <v>516</v>
      </c>
      <c r="B146" s="153" t="s">
        <v>519</v>
      </c>
      <c r="C146" s="153" t="str">
        <f t="shared" si="1"/>
        <v>à (la)/au/aux/en Kirghizistan</v>
      </c>
    </row>
    <row r="147" spans="1:3">
      <c r="A147" s="153" t="s">
        <v>519</v>
      </c>
      <c r="B147" s="153" t="s">
        <v>517</v>
      </c>
      <c r="C147" s="153" t="str">
        <f t="shared" si="1"/>
        <v>à (la)/au/aux/en Kiribati</v>
      </c>
    </row>
    <row r="148" spans="1:3">
      <c r="A148" s="153" t="s">
        <v>517</v>
      </c>
      <c r="B148" s="153" t="s">
        <v>787</v>
      </c>
      <c r="C148" s="153" t="str">
        <f t="shared" si="1"/>
        <v>à (la)/au/aux/en Kosovo</v>
      </c>
    </row>
    <row r="149" spans="1:3">
      <c r="A149" s="153" t="s">
        <v>787</v>
      </c>
      <c r="B149" s="153" t="s">
        <v>789</v>
      </c>
      <c r="C149" s="153" t="str">
        <f t="shared" si="1"/>
        <v>à (la)/au/aux/en Koweït</v>
      </c>
    </row>
    <row r="150" spans="1:3">
      <c r="A150" s="153" t="s">
        <v>518</v>
      </c>
      <c r="B150" s="153" t="s">
        <v>523</v>
      </c>
      <c r="C150" s="153" t="str">
        <f t="shared" si="1"/>
        <v>à (la)/au/aux/en Lesotho</v>
      </c>
    </row>
    <row r="151" spans="1:3">
      <c r="A151" s="153" t="s">
        <v>523</v>
      </c>
      <c r="B151" s="153" t="s">
        <v>521</v>
      </c>
      <c r="C151" s="153" t="str">
        <f t="shared" si="1"/>
        <v>à (la)/au/aux/en Lettonie</v>
      </c>
    </row>
    <row r="152" spans="1:3">
      <c r="A152" s="153" t="s">
        <v>521</v>
      </c>
      <c r="B152" s="153" t="s">
        <v>522</v>
      </c>
      <c r="C152" s="153" t="str">
        <f t="shared" si="1"/>
        <v>à (la)/au/aux/en Liban</v>
      </c>
    </row>
    <row r="153" spans="1:3">
      <c r="A153" s="153" t="s">
        <v>522</v>
      </c>
      <c r="B153" s="153" t="s">
        <v>524</v>
      </c>
      <c r="C153" s="153" t="str">
        <f t="shared" si="1"/>
        <v>à (la)/au/aux/en Libéria</v>
      </c>
    </row>
    <row r="154" spans="1:3">
      <c r="A154" s="153" t="s">
        <v>524</v>
      </c>
      <c r="B154" s="153" t="s">
        <v>525</v>
      </c>
      <c r="C154" s="153" t="str">
        <f t="shared" si="1"/>
        <v>à (la)/au/aux/en Libye</v>
      </c>
    </row>
    <row r="155" spans="1:3">
      <c r="A155" s="153" t="s">
        <v>525</v>
      </c>
      <c r="B155" s="153" t="s">
        <v>526</v>
      </c>
      <c r="C155" s="153" t="str">
        <f t="shared" ref="C155:C219" si="2" xml:space="preserve"> "à (la)/au/aux/en " &amp; A156 &amp; ""</f>
        <v>à (la)/au/aux/en Liechtenstein</v>
      </c>
    </row>
    <row r="156" spans="1:3">
      <c r="A156" s="153" t="s">
        <v>526</v>
      </c>
      <c r="B156" s="153" t="s">
        <v>527</v>
      </c>
      <c r="C156" s="153" t="str">
        <f t="shared" si="2"/>
        <v>à (la)/au/aux/en Lituanie</v>
      </c>
    </row>
    <row r="157" spans="1:3">
      <c r="A157" s="153" t="s">
        <v>527</v>
      </c>
      <c r="B157" s="153" t="s">
        <v>528</v>
      </c>
      <c r="C157" s="153" t="str">
        <f t="shared" si="2"/>
        <v>à (la)/au/aux/en Luxembourg</v>
      </c>
    </row>
    <row r="158" spans="1:3">
      <c r="A158" s="153" t="s">
        <v>528</v>
      </c>
      <c r="B158" s="153" t="s">
        <v>529</v>
      </c>
      <c r="C158" s="153" t="str">
        <f t="shared" si="2"/>
        <v>à (la)/au/aux/en Madagascar</v>
      </c>
    </row>
    <row r="159" spans="1:3">
      <c r="A159" s="153" t="s">
        <v>529</v>
      </c>
      <c r="B159" s="153" t="s">
        <v>531</v>
      </c>
      <c r="C159" s="153" t="str">
        <f t="shared" si="2"/>
        <v>à (la)/au/aux/en Malaisie</v>
      </c>
    </row>
    <row r="160" spans="1:3">
      <c r="A160" s="153" t="s">
        <v>531</v>
      </c>
      <c r="B160" s="153" t="s">
        <v>530</v>
      </c>
      <c r="C160" s="153" t="str">
        <f t="shared" si="2"/>
        <v>à (la)/au/aux/en Malawi</v>
      </c>
    </row>
    <row r="161" spans="1:3">
      <c r="A161" s="153" t="s">
        <v>530</v>
      </c>
      <c r="B161" s="153" t="s">
        <v>532</v>
      </c>
      <c r="C161" s="153" t="str">
        <f t="shared" si="2"/>
        <v>à (la)/au/aux/en Maldives</v>
      </c>
    </row>
    <row r="162" spans="1:3">
      <c r="A162" s="153" t="s">
        <v>532</v>
      </c>
      <c r="B162" s="153" t="s">
        <v>533</v>
      </c>
      <c r="C162" s="153" t="str">
        <f t="shared" si="2"/>
        <v>à (la)/au/aux/en Mali</v>
      </c>
    </row>
    <row r="163" spans="1:3">
      <c r="A163" s="153" t="s">
        <v>533</v>
      </c>
      <c r="B163" s="153" t="s">
        <v>534</v>
      </c>
      <c r="C163" s="153" t="str">
        <f t="shared" si="2"/>
        <v>à (la)/au/aux/en Malte</v>
      </c>
    </row>
    <row r="164" spans="1:3">
      <c r="A164" s="153" t="s">
        <v>534</v>
      </c>
      <c r="B164" s="153" t="s">
        <v>546</v>
      </c>
      <c r="C164" s="153" t="str">
        <f t="shared" si="2"/>
        <v>à (la)/au/aux/en Maroc</v>
      </c>
    </row>
    <row r="165" spans="1:3">
      <c r="A165" s="153" t="s">
        <v>546</v>
      </c>
      <c r="B165" s="153" t="s">
        <v>536</v>
      </c>
      <c r="C165" s="153" t="str">
        <f t="shared" si="2"/>
        <v>à (la)/au/aux/en Martinique</v>
      </c>
    </row>
    <row r="166" spans="1:3">
      <c r="A166" s="153" t="s">
        <v>536</v>
      </c>
      <c r="B166" s="153" t="s">
        <v>538</v>
      </c>
      <c r="C166" s="153" t="str">
        <f t="shared" si="2"/>
        <v>à (la)/au/aux/en Maurice</v>
      </c>
    </row>
    <row r="167" spans="1:3">
      <c r="A167" s="153" t="s">
        <v>538</v>
      </c>
      <c r="B167" s="153" t="s">
        <v>537</v>
      </c>
      <c r="C167" s="153" t="str">
        <f t="shared" si="2"/>
        <v>à (la)/au/aux/en Mauritanie</v>
      </c>
    </row>
    <row r="168" spans="1:3">
      <c r="A168" s="153" t="s">
        <v>537</v>
      </c>
      <c r="B168" s="154" t="s">
        <v>539</v>
      </c>
      <c r="C168" s="153" t="str">
        <f t="shared" si="2"/>
        <v>à (la)/au/aux/en Mayotte</v>
      </c>
    </row>
    <row r="169" spans="1:3">
      <c r="A169" s="154" t="s">
        <v>539</v>
      </c>
      <c r="B169" s="153" t="s">
        <v>540</v>
      </c>
      <c r="C169" s="153" t="str">
        <f t="shared" si="2"/>
        <v>à (la)/au/aux/en Mexique</v>
      </c>
    </row>
    <row r="170" spans="1:3">
      <c r="A170" s="153" t="s">
        <v>540</v>
      </c>
      <c r="B170" s="153" t="s">
        <v>541</v>
      </c>
      <c r="C170" s="153" t="str">
        <f t="shared" si="2"/>
        <v>à (la)/au/aux/en Micronésie (États fédérés de)</v>
      </c>
    </row>
    <row r="171" spans="1:3">
      <c r="A171" s="153" t="s">
        <v>541</v>
      </c>
      <c r="B171" s="153" t="s">
        <v>542</v>
      </c>
      <c r="C171" s="153" t="str">
        <f t="shared" si="2"/>
        <v>à (la)/au/aux/en Monaco</v>
      </c>
    </row>
    <row r="172" spans="1:3">
      <c r="A172" s="153" t="s">
        <v>542</v>
      </c>
      <c r="B172" s="153" t="s">
        <v>543</v>
      </c>
      <c r="C172" s="153" t="str">
        <f t="shared" si="2"/>
        <v>à (la)/au/aux/en Mongolie</v>
      </c>
    </row>
    <row r="173" spans="1:3">
      <c r="A173" s="153" t="s">
        <v>543</v>
      </c>
      <c r="B173" s="153" t="s">
        <v>544</v>
      </c>
      <c r="C173" s="153" t="str">
        <f t="shared" si="2"/>
        <v>à (la)/au/aux/en Monténégro</v>
      </c>
    </row>
    <row r="174" spans="1:3">
      <c r="A174" s="153" t="s">
        <v>544</v>
      </c>
      <c r="B174" s="153" t="s">
        <v>545</v>
      </c>
      <c r="C174" s="153" t="str">
        <f t="shared" si="2"/>
        <v>à (la)/au/aux/en Montserrat</v>
      </c>
    </row>
    <row r="175" spans="1:3">
      <c r="A175" s="153" t="s">
        <v>545</v>
      </c>
      <c r="B175" s="153" t="s">
        <v>547</v>
      </c>
      <c r="C175" s="153" t="str">
        <f t="shared" si="2"/>
        <v>à (la)/au/aux/en Mozambique</v>
      </c>
    </row>
    <row r="176" spans="1:3">
      <c r="A176" s="153" t="s">
        <v>547</v>
      </c>
      <c r="B176" s="153" t="s">
        <v>548</v>
      </c>
      <c r="C176" s="153" t="str">
        <f t="shared" si="2"/>
        <v>à (la)/au/aux/en Myanmar</v>
      </c>
    </row>
    <row r="177" spans="1:3">
      <c r="A177" s="153" t="s">
        <v>548</v>
      </c>
      <c r="B177" s="153" t="s">
        <v>549</v>
      </c>
      <c r="C177" s="153" t="str">
        <f t="shared" si="2"/>
        <v>à (la)/au/aux/en Namibie</v>
      </c>
    </row>
    <row r="178" spans="1:3">
      <c r="A178" s="153" t="s">
        <v>549</v>
      </c>
      <c r="B178" s="153" t="s">
        <v>550</v>
      </c>
      <c r="C178" s="153" t="str">
        <f t="shared" si="2"/>
        <v>à (la)/au/aux/en Nauru</v>
      </c>
    </row>
    <row r="179" spans="1:3">
      <c r="A179" s="153" t="s">
        <v>550</v>
      </c>
      <c r="B179" s="153" t="s">
        <v>551</v>
      </c>
      <c r="C179" s="153" t="str">
        <f t="shared" si="2"/>
        <v>à (la)/au/aux/en Népal</v>
      </c>
    </row>
    <row r="180" spans="1:3">
      <c r="A180" s="153" t="s">
        <v>551</v>
      </c>
      <c r="B180" s="153" t="s">
        <v>555</v>
      </c>
      <c r="C180" s="153" t="str">
        <f t="shared" si="2"/>
        <v>à (la)/au/aux/en Nicaragua</v>
      </c>
    </row>
    <row r="181" spans="1:3">
      <c r="A181" s="153" t="s">
        <v>555</v>
      </c>
      <c r="B181" s="153" t="s">
        <v>556</v>
      </c>
      <c r="C181" s="153" t="str">
        <f t="shared" si="2"/>
        <v>à (la)/au/aux/en Niger</v>
      </c>
    </row>
    <row r="182" spans="1:3">
      <c r="A182" s="153" t="s">
        <v>556</v>
      </c>
      <c r="B182" s="153" t="s">
        <v>557</v>
      </c>
      <c r="C182" s="153" t="str">
        <f t="shared" si="2"/>
        <v>à (la)/au/aux/en Nigeria</v>
      </c>
    </row>
    <row r="183" spans="1:3">
      <c r="A183" s="153" t="s">
        <v>557</v>
      </c>
      <c r="B183" s="153" t="s">
        <v>558</v>
      </c>
      <c r="C183" s="153" t="str">
        <f t="shared" si="2"/>
        <v>à (la)/au/aux/en Nioué</v>
      </c>
    </row>
    <row r="184" spans="1:3">
      <c r="A184" s="153" t="s">
        <v>558</v>
      </c>
      <c r="B184" s="153" t="s">
        <v>561</v>
      </c>
      <c r="C184" s="153" t="str">
        <f t="shared" si="2"/>
        <v>à (la)/au/aux/en Norvège</v>
      </c>
    </row>
    <row r="185" spans="1:3">
      <c r="A185" s="153" t="s">
        <v>561</v>
      </c>
      <c r="B185" s="153" t="s">
        <v>553</v>
      </c>
      <c r="C185" s="153" t="str">
        <f t="shared" si="2"/>
        <v>à (la)/au/aux/en Nouvelle-Calédonie</v>
      </c>
    </row>
    <row r="186" spans="1:3">
      <c r="A186" s="153" t="s">
        <v>553</v>
      </c>
      <c r="B186" s="153" t="s">
        <v>554</v>
      </c>
      <c r="C186" s="153" t="str">
        <f t="shared" si="2"/>
        <v>à (la)/au/aux/en Nouvelle-Zélande</v>
      </c>
    </row>
    <row r="187" spans="1:3">
      <c r="A187" s="153" t="s">
        <v>554</v>
      </c>
      <c r="B187" s="153" t="s">
        <v>562</v>
      </c>
      <c r="C187" s="153" t="str">
        <f t="shared" si="2"/>
        <v>à (la)/au/aux/en Oman</v>
      </c>
    </row>
    <row r="188" spans="1:3">
      <c r="A188" s="153" t="s">
        <v>562</v>
      </c>
      <c r="B188" s="153" t="s">
        <v>623</v>
      </c>
      <c r="C188" s="153" t="str">
        <f t="shared" si="2"/>
        <v>à (la)/au/aux/en Ouganda</v>
      </c>
    </row>
    <row r="189" spans="1:3">
      <c r="A189" s="153" t="s">
        <v>623</v>
      </c>
      <c r="B189" s="153" t="s">
        <v>630</v>
      </c>
      <c r="C189" s="153" t="str">
        <f t="shared" si="2"/>
        <v>à (la)/au/aux/en Ouzbékistan</v>
      </c>
    </row>
    <row r="190" spans="1:3">
      <c r="A190" s="153" t="s">
        <v>630</v>
      </c>
      <c r="B190" s="153" t="s">
        <v>563</v>
      </c>
      <c r="C190" s="153" t="str">
        <f t="shared" si="2"/>
        <v>à (la)/au/aux/en Pakistan</v>
      </c>
    </row>
    <row r="191" spans="1:3">
      <c r="A191" s="153" t="s">
        <v>563</v>
      </c>
      <c r="B191" s="153" t="s">
        <v>564</v>
      </c>
      <c r="C191" s="153" t="str">
        <f t="shared" si="2"/>
        <v>à (la)/au/aux/en Palaos</v>
      </c>
    </row>
    <row r="192" spans="1:3">
      <c r="A192" s="153" t="s">
        <v>564</v>
      </c>
      <c r="B192" s="153" t="s">
        <v>565</v>
      </c>
      <c r="C192" s="153" t="str">
        <f t="shared" si="2"/>
        <v>à (la)/au/aux/en Panama</v>
      </c>
    </row>
    <row r="193" spans="1:3">
      <c r="A193" s="153" t="s">
        <v>565</v>
      </c>
      <c r="B193" s="153" t="s">
        <v>566</v>
      </c>
      <c r="C193" s="153" t="str">
        <f t="shared" si="2"/>
        <v>à (la)/au/aux/en Papouasie-Nouvelle-Guinée</v>
      </c>
    </row>
    <row r="194" spans="1:3">
      <c r="A194" s="153" t="s">
        <v>566</v>
      </c>
      <c r="B194" s="153" t="s">
        <v>567</v>
      </c>
      <c r="C194" s="153" t="str">
        <f t="shared" si="2"/>
        <v>à (la)/au/aux/en Paraguay</v>
      </c>
    </row>
    <row r="195" spans="1:3">
      <c r="A195" s="153" t="s">
        <v>567</v>
      </c>
      <c r="B195" s="153" t="s">
        <v>552</v>
      </c>
      <c r="C195" s="153" t="str">
        <f t="shared" si="2"/>
        <v>à (la)/au/aux/en Pays-Bas</v>
      </c>
    </row>
    <row r="196" spans="1:3">
      <c r="A196" s="153" t="s">
        <v>552</v>
      </c>
      <c r="B196" s="153" t="s">
        <v>568</v>
      </c>
      <c r="C196" s="153" t="str">
        <f t="shared" si="2"/>
        <v>à (la)/au/aux/en Pérou</v>
      </c>
    </row>
    <row r="197" spans="1:3">
      <c r="A197" s="153" t="s">
        <v>568</v>
      </c>
      <c r="B197" s="153" t="s">
        <v>569</v>
      </c>
      <c r="C197" s="153" t="str">
        <f t="shared" si="2"/>
        <v>à (la)/au/aux/en Philippines</v>
      </c>
    </row>
    <row r="198" spans="1:3">
      <c r="A198" s="153" t="s">
        <v>569</v>
      </c>
      <c r="B198" s="153" t="s">
        <v>570</v>
      </c>
      <c r="C198" s="153" t="str">
        <f t="shared" si="2"/>
        <v>à (la)/au/aux/en Pitcairn</v>
      </c>
    </row>
    <row r="199" spans="1:3">
      <c r="A199" s="153" t="s">
        <v>570</v>
      </c>
      <c r="B199" s="153" t="s">
        <v>571</v>
      </c>
      <c r="C199" s="153" t="str">
        <f t="shared" si="2"/>
        <v>à (la)/au/aux/en Pologne</v>
      </c>
    </row>
    <row r="200" spans="1:3">
      <c r="A200" s="153" t="s">
        <v>571</v>
      </c>
      <c r="B200" s="153" t="s">
        <v>483</v>
      </c>
      <c r="C200" s="153" t="str">
        <f t="shared" si="2"/>
        <v>à (la)/au/aux/en Polynésie française</v>
      </c>
    </row>
    <row r="201" spans="1:3">
      <c r="A201" s="153" t="s">
        <v>483</v>
      </c>
      <c r="B201" s="153" t="s">
        <v>573</v>
      </c>
      <c r="C201" s="153" t="str">
        <f t="shared" si="2"/>
        <v>à (la)/au/aux/en Porto Rico</v>
      </c>
    </row>
    <row r="202" spans="1:3">
      <c r="A202" s="153" t="s">
        <v>573</v>
      </c>
      <c r="B202" s="153" t="s">
        <v>572</v>
      </c>
      <c r="C202" s="153" t="str">
        <f t="shared" si="2"/>
        <v>à (la)/au/aux/en Portugal</v>
      </c>
    </row>
    <row r="203" spans="1:3">
      <c r="A203" s="153" t="s">
        <v>572</v>
      </c>
      <c r="B203" s="153" t="s">
        <v>574</v>
      </c>
      <c r="C203" s="153" t="str">
        <f t="shared" si="2"/>
        <v>à (la)/au/aux/en Qatar</v>
      </c>
    </row>
    <row r="204" spans="1:3">
      <c r="A204" s="153" t="s">
        <v>574</v>
      </c>
      <c r="B204" s="153" t="s">
        <v>223</v>
      </c>
      <c r="C204" s="153" t="str">
        <f t="shared" si="2"/>
        <v>à (la)/au/aux/en République arabe syrienne</v>
      </c>
    </row>
    <row r="205" spans="1:3">
      <c r="A205" s="153" t="s">
        <v>223</v>
      </c>
      <c r="B205" s="153" t="s">
        <v>448</v>
      </c>
      <c r="C205" s="153" t="str">
        <f t="shared" si="2"/>
        <v>à (la)/au/aux/en République centrafricaine</v>
      </c>
    </row>
    <row r="206" spans="1:3">
      <c r="A206" s="153" t="s">
        <v>448</v>
      </c>
      <c r="B206" s="153" t="s">
        <v>575</v>
      </c>
      <c r="C206" s="153" t="str">
        <f t="shared" si="2"/>
        <v>à (la)/au/aux/en République de Corée</v>
      </c>
    </row>
    <row r="207" spans="1:3">
      <c r="A207" s="153" t="s">
        <v>575</v>
      </c>
      <c r="B207" s="153" t="s">
        <v>788</v>
      </c>
      <c r="C207" s="153" t="str">
        <f t="shared" si="2"/>
        <v>à (la)/au/aux/en République de Macédoine du Nord</v>
      </c>
    </row>
    <row r="208" spans="1:3" ht="25">
      <c r="A208" s="153" t="s">
        <v>788</v>
      </c>
      <c r="B208" s="153" t="s">
        <v>576</v>
      </c>
      <c r="C208" s="153" t="str">
        <f t="shared" si="2"/>
        <v>à (la)/au/aux/en République de Moldova</v>
      </c>
    </row>
    <row r="209" spans="1:3">
      <c r="A209" s="153" t="s">
        <v>576</v>
      </c>
      <c r="B209" s="153" t="s">
        <v>466</v>
      </c>
      <c r="C209" s="153" t="str">
        <f t="shared" si="2"/>
        <v>à (la)/au/aux/en République démocratique du Congo</v>
      </c>
    </row>
    <row r="210" spans="1:3" ht="25">
      <c r="A210" s="153" t="s">
        <v>466</v>
      </c>
      <c r="B210" s="153" t="s">
        <v>520</v>
      </c>
      <c r="C210" s="153" t="str">
        <f t="shared" si="2"/>
        <v>à (la)/au/aux/en République démocratique populaire lao</v>
      </c>
    </row>
    <row r="211" spans="1:3" ht="25">
      <c r="A211" s="153" t="s">
        <v>520</v>
      </c>
      <c r="B211" s="153" t="s">
        <v>470</v>
      </c>
      <c r="C211" s="153" t="str">
        <f t="shared" si="2"/>
        <v>à (la)/au/aux/en République dominicaine</v>
      </c>
    </row>
    <row r="212" spans="1:3" ht="25">
      <c r="A212" s="153" t="s">
        <v>470</v>
      </c>
      <c r="B212" s="153" t="s">
        <v>465</v>
      </c>
      <c r="C212" s="153" t="str">
        <f t="shared" si="2"/>
        <v>à (la)/au/aux/en République populaire démocratique de Corée</v>
      </c>
    </row>
    <row r="213" spans="1:3" ht="25">
      <c r="A213" s="153" t="s">
        <v>465</v>
      </c>
      <c r="B213" s="153" t="s">
        <v>464</v>
      </c>
      <c r="C213" s="153" t="str">
        <f t="shared" si="2"/>
        <v>à (la)/au/aux/en République tchèque</v>
      </c>
    </row>
    <row r="214" spans="1:3">
      <c r="A214" s="153" t="s">
        <v>464</v>
      </c>
      <c r="B214" s="153" t="s">
        <v>660</v>
      </c>
      <c r="C214" s="153" t="str">
        <f t="shared" si="2"/>
        <v>à (la)/au/aux/en République Unie de Tanzanie</v>
      </c>
    </row>
    <row r="215" spans="1:3">
      <c r="A215" s="153" t="s">
        <v>660</v>
      </c>
      <c r="B215" s="153" t="s">
        <v>577</v>
      </c>
      <c r="C215" s="153" t="str">
        <f t="shared" si="2"/>
        <v>à (la)/au/aux/en Réunion</v>
      </c>
    </row>
    <row r="216" spans="1:3">
      <c r="A216" s="153" t="s">
        <v>577</v>
      </c>
      <c r="B216" s="153" t="s">
        <v>578</v>
      </c>
      <c r="C216" s="153" t="str">
        <f t="shared" si="2"/>
        <v>à (la)/au/aux/en Roumanie</v>
      </c>
    </row>
    <row r="217" spans="1:3" ht="25">
      <c r="A217" s="153" t="s">
        <v>578</v>
      </c>
      <c r="B217" s="153" t="s">
        <v>626</v>
      </c>
      <c r="C217" s="153" t="str">
        <f t="shared" si="2"/>
        <v>à (la)/au/aux/en Royaume-Uni de Grande-Bretagne et d’Irlande du Nord</v>
      </c>
    </row>
    <row r="218" spans="1:3" ht="25">
      <c r="A218" s="153" t="s">
        <v>626</v>
      </c>
      <c r="B218" s="153" t="s">
        <v>580</v>
      </c>
      <c r="C218" s="153" t="str">
        <f t="shared" si="2"/>
        <v>à (la)/au/aux/en Rwanda</v>
      </c>
    </row>
    <row r="219" spans="1:3">
      <c r="A219" s="153" t="s">
        <v>580</v>
      </c>
      <c r="B219" s="153" t="s">
        <v>635</v>
      </c>
      <c r="C219" s="153" t="str">
        <f t="shared" si="2"/>
        <v>à (la)/au/aux/en Sahara occidental</v>
      </c>
    </row>
    <row r="220" spans="1:3">
      <c r="A220" s="153" t="s">
        <v>635</v>
      </c>
      <c r="B220" s="153" t="s">
        <v>190</v>
      </c>
      <c r="C220" s="153" t="str">
        <f t="shared" ref="C220:C268" si="3" xml:space="preserve"> "à (la)/au/aux/en " &amp; A221 &amp; ""</f>
        <v>à (la)/au/aux/en Saint-Barthélemy</v>
      </c>
    </row>
    <row r="221" spans="1:3">
      <c r="A221" s="153" t="s">
        <v>190</v>
      </c>
      <c r="B221" s="153" t="s">
        <v>582</v>
      </c>
      <c r="C221" s="153" t="str">
        <f t="shared" si="3"/>
        <v>à (la)/au/aux/en Saint-Kitts-et-Nevis</v>
      </c>
    </row>
    <row r="222" spans="1:3">
      <c r="A222" s="153" t="s">
        <v>582</v>
      </c>
      <c r="B222" s="153" t="s">
        <v>588</v>
      </c>
      <c r="C222" s="153" t="str">
        <f t="shared" si="3"/>
        <v>à (la)/au/aux/en Saint-Marin</v>
      </c>
    </row>
    <row r="223" spans="1:3">
      <c r="A223" s="153" t="s">
        <v>588</v>
      </c>
      <c r="B223" s="154" t="s">
        <v>584</v>
      </c>
      <c r="C223" s="153" t="str">
        <f t="shared" si="3"/>
        <v>à (la)/au/aux/en Saint-Martin (partie française)</v>
      </c>
    </row>
    <row r="224" spans="1:3">
      <c r="A224" s="154" t="s">
        <v>584</v>
      </c>
      <c r="B224" s="154" t="s">
        <v>597</v>
      </c>
      <c r="C224" s="153" t="str">
        <f t="shared" si="3"/>
        <v>à (la)/au/aux/en Saint-Martin (partie néerlandaise)</v>
      </c>
    </row>
    <row r="225" spans="1:3">
      <c r="A225" s="154" t="s">
        <v>597</v>
      </c>
      <c r="B225" s="153" t="s">
        <v>585</v>
      </c>
      <c r="C225" s="153" t="str">
        <f t="shared" si="3"/>
        <v>à (la)/au/aux/en Saint-Pierre-et-Miquelon</v>
      </c>
    </row>
    <row r="226" spans="1:3">
      <c r="A226" s="153" t="s">
        <v>585</v>
      </c>
      <c r="B226" s="153" t="s">
        <v>501</v>
      </c>
      <c r="C226" s="153" t="str">
        <f t="shared" si="3"/>
        <v>à (la)/au/aux/en Saint-Siège</v>
      </c>
    </row>
    <row r="227" spans="1:3">
      <c r="A227" s="153" t="s">
        <v>501</v>
      </c>
      <c r="B227" s="153" t="s">
        <v>586</v>
      </c>
      <c r="C227" s="153" t="str">
        <f t="shared" si="3"/>
        <v>à (la)/au/aux/en Saint-Vincent-et-les Grenadines</v>
      </c>
    </row>
    <row r="228" spans="1:3">
      <c r="A228" s="153" t="s">
        <v>586</v>
      </c>
      <c r="B228" s="153" t="s">
        <v>581</v>
      </c>
      <c r="C228" s="153" t="str">
        <f t="shared" si="3"/>
        <v>à (la)/au/aux/en Sainte-Hélène</v>
      </c>
    </row>
    <row r="229" spans="1:3">
      <c r="A229" s="153" t="s">
        <v>581</v>
      </c>
      <c r="B229" s="153" t="s">
        <v>583</v>
      </c>
      <c r="C229" s="153" t="str">
        <f t="shared" si="3"/>
        <v>à (la)/au/aux/en Sainte-Lucie</v>
      </c>
    </row>
    <row r="230" spans="1:3">
      <c r="A230" s="153" t="s">
        <v>583</v>
      </c>
      <c r="B230" s="153" t="s">
        <v>587</v>
      </c>
      <c r="C230" s="153" t="str">
        <f t="shared" si="3"/>
        <v>à (la)/au/aux/en Samoa</v>
      </c>
    </row>
    <row r="231" spans="1:3">
      <c r="A231" s="153" t="s">
        <v>587</v>
      </c>
      <c r="B231" s="153" t="s">
        <v>414</v>
      </c>
      <c r="C231" s="153" t="str">
        <f t="shared" si="3"/>
        <v>à (la)/au/aux/en Samoa américaines</v>
      </c>
    </row>
    <row r="232" spans="1:3">
      <c r="A232" s="153" t="s">
        <v>414</v>
      </c>
      <c r="B232" s="153" t="s">
        <v>589</v>
      </c>
      <c r="C232" s="153" t="str">
        <f t="shared" si="3"/>
        <v>à (la)/au/aux/en Sao Tomé-et-Principe</v>
      </c>
    </row>
    <row r="233" spans="1:3">
      <c r="A233" s="153" t="s">
        <v>589</v>
      </c>
      <c r="B233" s="153" t="s">
        <v>592</v>
      </c>
      <c r="C233" s="153" t="str">
        <f t="shared" si="3"/>
        <v>à (la)/au/aux/en Sénégal</v>
      </c>
    </row>
    <row r="234" spans="1:3">
      <c r="A234" s="153" t="s">
        <v>592</v>
      </c>
      <c r="B234" s="153" t="s">
        <v>593</v>
      </c>
      <c r="C234" s="153" t="str">
        <f t="shared" si="3"/>
        <v>à (la)/au/aux/en Serbie</v>
      </c>
    </row>
    <row r="235" spans="1:3">
      <c r="A235" s="153" t="s">
        <v>593</v>
      </c>
      <c r="B235" s="153" t="s">
        <v>590</v>
      </c>
      <c r="C235" s="153" t="str">
        <f t="shared" si="3"/>
        <v>à (la)/au/aux/en Sercq</v>
      </c>
    </row>
    <row r="236" spans="1:3">
      <c r="A236" s="153" t="s">
        <v>590</v>
      </c>
      <c r="B236" s="153" t="s">
        <v>594</v>
      </c>
      <c r="C236" s="153" t="str">
        <f t="shared" si="3"/>
        <v>à (la)/au/aux/en Seychelles</v>
      </c>
    </row>
    <row r="237" spans="1:3">
      <c r="A237" s="153" t="s">
        <v>594</v>
      </c>
      <c r="B237" s="153" t="s">
        <v>595</v>
      </c>
      <c r="C237" s="153" t="str">
        <f t="shared" si="3"/>
        <v>à (la)/au/aux/en Sierra Leone</v>
      </c>
    </row>
    <row r="238" spans="1:3">
      <c r="A238" s="153" t="s">
        <v>595</v>
      </c>
      <c r="B238" s="153" t="s">
        <v>596</v>
      </c>
      <c r="C238" s="153" t="str">
        <f t="shared" si="3"/>
        <v>à (la)/au/aux/en Singapour</v>
      </c>
    </row>
    <row r="239" spans="1:3">
      <c r="A239" s="153" t="s">
        <v>596</v>
      </c>
      <c r="B239" s="153" t="s">
        <v>598</v>
      </c>
      <c r="C239" s="153" t="str">
        <f t="shared" si="3"/>
        <v>à (la)/au/aux/en Slovaquie</v>
      </c>
    </row>
    <row r="240" spans="1:3">
      <c r="A240" s="153" t="s">
        <v>598</v>
      </c>
      <c r="B240" s="153" t="s">
        <v>599</v>
      </c>
      <c r="C240" s="153" t="str">
        <f t="shared" si="3"/>
        <v>à (la)/au/aux/en Slovénie</v>
      </c>
    </row>
    <row r="241" spans="1:3">
      <c r="A241" s="153" t="s">
        <v>599</v>
      </c>
      <c r="B241" s="153" t="s">
        <v>601</v>
      </c>
      <c r="C241" s="153" t="str">
        <f t="shared" si="3"/>
        <v>à (la)/au/aux/en Somalie</v>
      </c>
    </row>
    <row r="242" spans="1:3">
      <c r="A242" s="153" t="s">
        <v>601</v>
      </c>
      <c r="B242" s="153" t="s">
        <v>606</v>
      </c>
      <c r="C242" s="153" t="str">
        <f t="shared" si="3"/>
        <v>à (la)/au/aux/en Soudan</v>
      </c>
    </row>
    <row r="243" spans="1:3">
      <c r="A243" s="153" t="s">
        <v>606</v>
      </c>
      <c r="B243" s="153" t="s">
        <v>603</v>
      </c>
      <c r="C243" s="153" t="str">
        <f t="shared" si="3"/>
        <v>à (la)/au/aux/en Soudan du Sud</v>
      </c>
    </row>
    <row r="244" spans="1:3">
      <c r="A244" s="153" t="s">
        <v>603</v>
      </c>
      <c r="B244" s="153" t="s">
        <v>605</v>
      </c>
      <c r="C244" s="153" t="str">
        <f t="shared" si="3"/>
        <v>à (la)/au/aux/en Sri Lanka</v>
      </c>
    </row>
    <row r="245" spans="1:3">
      <c r="A245" s="153" t="s">
        <v>605</v>
      </c>
      <c r="B245" s="153" t="s">
        <v>610</v>
      </c>
      <c r="C245" s="153" t="str">
        <f t="shared" si="3"/>
        <v>à (la)/au/aux/en Suède</v>
      </c>
    </row>
    <row r="246" spans="1:3">
      <c r="A246" s="153" t="s">
        <v>610</v>
      </c>
      <c r="B246" s="153" t="s">
        <v>611</v>
      </c>
      <c r="C246" s="153" t="str">
        <f t="shared" si="3"/>
        <v>à (la)/au/aux/en Suisse</v>
      </c>
    </row>
    <row r="247" spans="1:3">
      <c r="A247" s="153" t="s">
        <v>611</v>
      </c>
      <c r="B247" s="153" t="s">
        <v>607</v>
      </c>
      <c r="C247" s="153" t="str">
        <f t="shared" si="3"/>
        <v>à (la)/au/aux/en Suriname</v>
      </c>
    </row>
    <row r="248" spans="1:3">
      <c r="A248" s="153" t="s">
        <v>607</v>
      </c>
      <c r="B248" s="153" t="s">
        <v>609</v>
      </c>
      <c r="C248" s="153" t="str">
        <f t="shared" si="3"/>
        <v>à (la)/au/aux/en Swaziland</v>
      </c>
    </row>
    <row r="249" spans="1:3">
      <c r="A249" s="153" t="s">
        <v>609</v>
      </c>
      <c r="B249" s="153" t="s">
        <v>612</v>
      </c>
      <c r="C249" s="153" t="str">
        <f t="shared" si="3"/>
        <v>à (la)/au/aux/en Tadjikistan</v>
      </c>
    </row>
    <row r="250" spans="1:3">
      <c r="A250" s="153" t="s">
        <v>612</v>
      </c>
      <c r="B250" s="153" t="s">
        <v>449</v>
      </c>
      <c r="C250" s="153" t="str">
        <f t="shared" si="3"/>
        <v>à (la)/au/aux/en Tchad</v>
      </c>
    </row>
    <row r="251" spans="1:3">
      <c r="A251" s="153" t="s">
        <v>449</v>
      </c>
      <c r="B251" s="153" t="s">
        <v>613</v>
      </c>
      <c r="C251" s="153" t="str">
        <f t="shared" si="3"/>
        <v>à (la)/au/aux/en Thaïlande</v>
      </c>
    </row>
    <row r="252" spans="1:3">
      <c r="A252" s="153" t="s">
        <v>613</v>
      </c>
      <c r="B252" s="153" t="s">
        <v>614</v>
      </c>
      <c r="C252" s="153" t="str">
        <f t="shared" si="3"/>
        <v>à (la)/au/aux/en Timor-Leste</v>
      </c>
    </row>
    <row r="253" spans="1:3">
      <c r="A253" s="153" t="s">
        <v>614</v>
      </c>
      <c r="B253" s="153" t="s">
        <v>615</v>
      </c>
      <c r="C253" s="153" t="str">
        <f t="shared" si="3"/>
        <v>à (la)/au/aux/en Togo</v>
      </c>
    </row>
    <row r="254" spans="1:3">
      <c r="A254" s="153" t="s">
        <v>615</v>
      </c>
      <c r="B254" s="153" t="s">
        <v>616</v>
      </c>
      <c r="C254" s="153" t="str">
        <f t="shared" si="3"/>
        <v>à (la)/au/aux/en Tokélaou</v>
      </c>
    </row>
    <row r="255" spans="1:3">
      <c r="A255" s="153" t="s">
        <v>616</v>
      </c>
      <c r="B255" s="153" t="s">
        <v>617</v>
      </c>
      <c r="C255" s="153" t="str">
        <f t="shared" si="3"/>
        <v>à (la)/au/aux/en Tonga</v>
      </c>
    </row>
    <row r="256" spans="1:3">
      <c r="A256" s="153" t="s">
        <v>617</v>
      </c>
      <c r="B256" s="153" t="s">
        <v>618</v>
      </c>
      <c r="C256" s="153" t="str">
        <f t="shared" si="3"/>
        <v>à (la)/au/aux/en Trinité-et-Tobago</v>
      </c>
    </row>
    <row r="257" spans="1:3">
      <c r="A257" s="153" t="s">
        <v>618</v>
      </c>
      <c r="B257" s="153" t="s">
        <v>619</v>
      </c>
      <c r="C257" s="153" t="str">
        <f t="shared" si="3"/>
        <v>à (la)/au/aux/en Tunisie</v>
      </c>
    </row>
    <row r="258" spans="1:3">
      <c r="A258" s="153" t="s">
        <v>619</v>
      </c>
      <c r="B258" s="153" t="s">
        <v>620</v>
      </c>
      <c r="C258" s="153" t="str">
        <f t="shared" si="3"/>
        <v>à (la)/au/aux/en Turkménistan</v>
      </c>
    </row>
    <row r="259" spans="1:3">
      <c r="A259" s="153" t="s">
        <v>620</v>
      </c>
      <c r="B259" s="153" t="s">
        <v>232</v>
      </c>
      <c r="C259" s="153" t="str">
        <f t="shared" si="3"/>
        <v>à (la)/au/aux/en Turquie</v>
      </c>
    </row>
    <row r="260" spans="1:3">
      <c r="A260" s="153" t="s">
        <v>232</v>
      </c>
      <c r="B260" s="153" t="s">
        <v>622</v>
      </c>
      <c r="C260" s="153" t="str">
        <f t="shared" si="3"/>
        <v>à (la)/au/aux/en Tuvalu</v>
      </c>
    </row>
    <row r="261" spans="1:3">
      <c r="A261" s="153" t="s">
        <v>622</v>
      </c>
      <c r="B261" s="153" t="s">
        <v>624</v>
      </c>
      <c r="C261" s="153" t="str">
        <f t="shared" si="3"/>
        <v>à (la)/au/aux/en Ukraine</v>
      </c>
    </row>
    <row r="262" spans="1:3">
      <c r="A262" s="153" t="s">
        <v>624</v>
      </c>
      <c r="B262" s="153" t="s">
        <v>629</v>
      </c>
      <c r="C262" s="153" t="str">
        <f t="shared" si="3"/>
        <v>à (la)/au/aux/en Uruguay</v>
      </c>
    </row>
    <row r="263" spans="1:3">
      <c r="A263" s="153" t="s">
        <v>629</v>
      </c>
      <c r="B263" s="153" t="s">
        <v>631</v>
      </c>
      <c r="C263" s="153" t="str">
        <f t="shared" si="3"/>
        <v>à (la)/au/aux/en Vanuatu</v>
      </c>
    </row>
    <row r="264" spans="1:3">
      <c r="A264" s="153" t="s">
        <v>631</v>
      </c>
      <c r="B264" s="153" t="s">
        <v>632</v>
      </c>
      <c r="C264" s="153" t="str">
        <f t="shared" si="3"/>
        <v>à (la)/au/aux/en Venezuela (République bolivarienne du)</v>
      </c>
    </row>
    <row r="265" spans="1:3" ht="25">
      <c r="A265" s="153" t="s">
        <v>632</v>
      </c>
      <c r="B265" s="153" t="s">
        <v>633</v>
      </c>
      <c r="C265" s="153" t="str">
        <f t="shared" si="3"/>
        <v>à (la)/au/aux/en Viet Nam</v>
      </c>
    </row>
    <row r="266" spans="1:3">
      <c r="A266" s="153" t="s">
        <v>633</v>
      </c>
      <c r="B266" s="153" t="s">
        <v>249</v>
      </c>
      <c r="C266" s="153" t="str">
        <f t="shared" si="3"/>
        <v>à (la)/au/aux/en Yémen</v>
      </c>
    </row>
    <row r="267" spans="1:3">
      <c r="A267" s="153" t="s">
        <v>249</v>
      </c>
      <c r="B267" s="153" t="s">
        <v>636</v>
      </c>
      <c r="C267" s="153" t="str">
        <f t="shared" si="3"/>
        <v>à (la)/au/aux/en Zambie</v>
      </c>
    </row>
    <row r="268" spans="1:3">
      <c r="A268" s="153" t="s">
        <v>636</v>
      </c>
      <c r="B268" s="153" t="s">
        <v>637</v>
      </c>
      <c r="C268" s="153" t="str">
        <f t="shared" si="3"/>
        <v>à (la)/au/aux/en Zimbabwe</v>
      </c>
    </row>
    <row r="269" spans="1:3">
      <c r="A269" s="153" t="s">
        <v>637</v>
      </c>
    </row>
  </sheetData>
  <sheetProtection formatRows="0"/>
  <sortState xmlns:xlrd2="http://schemas.microsoft.com/office/spreadsheetml/2017/richdata2" ref="C22:C25">
    <sortCondition ref="C22:C25"/>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1"/>
  <sheetViews>
    <sheetView showGridLines="0" tabSelected="1" zoomScale="117" zoomScaleNormal="100" zoomScaleSheetLayoutView="75" workbookViewId="0">
      <selection activeCell="H24" sqref="H24:I24"/>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21.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bestFit="1" customWidth="1"/>
    <col min="22" max="22" width="6.44140625" style="2" bestFit="1" customWidth="1"/>
    <col min="23" max="16384" width="5.6640625" style="2"/>
  </cols>
  <sheetData>
    <row r="1" spans="1:21" ht="69.75" customHeight="1">
      <c r="A1" s="195" t="s">
        <v>650</v>
      </c>
      <c r="B1" s="195"/>
      <c r="C1" s="195"/>
      <c r="D1" s="195"/>
      <c r="E1" s="195"/>
      <c r="F1" s="195"/>
      <c r="G1" s="195"/>
      <c r="H1" s="195"/>
      <c r="I1" s="195"/>
      <c r="J1" s="195"/>
      <c r="K1" s="195"/>
      <c r="L1" s="195"/>
      <c r="M1" s="195"/>
      <c r="N1" s="195"/>
      <c r="O1" s="195"/>
      <c r="P1" s="195"/>
      <c r="Q1" s="198"/>
      <c r="R1" s="198"/>
      <c r="S1" s="198"/>
      <c r="U1" s="41" t="s">
        <v>674</v>
      </c>
    </row>
    <row r="2" spans="1:21" ht="14">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1-5 sur 0</v>
      </c>
      <c r="S2"/>
      <c r="T2" s="34" t="s">
        <v>784</v>
      </c>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171" t="s">
        <v>808</v>
      </c>
      <c r="E4" s="171"/>
      <c r="F4" s="171"/>
      <c r="G4" s="171"/>
      <c r="H4" s="188" t="s">
        <v>663</v>
      </c>
      <c r="I4" s="188"/>
      <c r="J4" s="171" t="s">
        <v>811</v>
      </c>
      <c r="K4" s="171"/>
      <c r="L4" s="171"/>
      <c r="M4" s="171"/>
      <c r="N4" s="171"/>
      <c r="O4" s="171"/>
      <c r="P4" s="227" t="s">
        <v>807</v>
      </c>
      <c r="Q4" s="227"/>
      <c r="R4" s="171"/>
      <c r="S4" s="171"/>
    </row>
    <row r="5" spans="1:21" ht="11.25" customHeight="1">
      <c r="A5" s="45">
        <f t="shared" ref="A5:A47" si="0">ROW(A2)</f>
        <v>2</v>
      </c>
      <c r="B5" s="50" t="s">
        <v>352</v>
      </c>
      <c r="C5" s="50"/>
      <c r="D5" s="171" t="s">
        <v>809</v>
      </c>
      <c r="E5" s="171"/>
      <c r="F5" s="171"/>
      <c r="G5" s="171"/>
      <c r="H5" s="224" t="s">
        <v>664</v>
      </c>
      <c r="I5" s="224"/>
      <c r="J5" s="171" t="s">
        <v>812</v>
      </c>
      <c r="K5" s="171"/>
      <c r="L5" s="171"/>
      <c r="M5" s="171"/>
      <c r="N5" s="171"/>
      <c r="O5" s="171"/>
      <c r="P5" s="188"/>
      <c r="Q5" s="188"/>
      <c r="R5" s="189"/>
      <c r="S5" s="189"/>
    </row>
    <row r="6" spans="1:21" ht="10.5">
      <c r="A6" s="45">
        <f t="shared" si="0"/>
        <v>3</v>
      </c>
      <c r="B6" s="50" t="s">
        <v>353</v>
      </c>
      <c r="C6" s="51"/>
      <c r="D6" s="171" t="s">
        <v>810</v>
      </c>
      <c r="E6" s="171"/>
      <c r="F6" s="171"/>
      <c r="G6" s="171"/>
      <c r="H6" s="224"/>
      <c r="I6" s="224"/>
      <c r="J6" s="171"/>
      <c r="K6" s="171"/>
      <c r="L6" s="171"/>
      <c r="M6" s="171"/>
      <c r="N6" s="171"/>
      <c r="O6" s="171"/>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346</v>
      </c>
      <c r="K8" s="197"/>
      <c r="L8" s="196" t="s">
        <v>347</v>
      </c>
      <c r="M8" s="197"/>
      <c r="N8" s="196" t="s">
        <v>348</v>
      </c>
      <c r="O8" s="197"/>
      <c r="P8" s="196" t="s">
        <v>349</v>
      </c>
      <c r="Q8" s="197"/>
      <c r="R8" s="196" t="s">
        <v>350</v>
      </c>
      <c r="S8" s="199"/>
    </row>
    <row r="9" spans="1:21" s="1" customFormat="1" ht="25.5" customHeight="1">
      <c r="A9" s="45">
        <f t="shared" si="0"/>
        <v>6</v>
      </c>
      <c r="B9" s="60" t="s">
        <v>360</v>
      </c>
      <c r="C9" s="58"/>
      <c r="D9" s="58"/>
      <c r="E9" s="58"/>
      <c r="F9" s="58"/>
      <c r="G9" s="58"/>
      <c r="H9" s="58"/>
      <c r="I9" s="58"/>
      <c r="J9" s="61"/>
      <c r="K9" s="62"/>
      <c r="L9" s="61"/>
      <c r="M9" s="62"/>
      <c r="N9" s="61"/>
      <c r="O9" s="62"/>
      <c r="P9" s="61"/>
      <c r="Q9" s="62"/>
      <c r="R9" s="61"/>
      <c r="S9" s="62"/>
    </row>
    <row r="10" spans="1:21" s="4" customFormat="1" ht="13">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19" ht="48.9" customHeight="1">
      <c r="A17" s="45">
        <f t="shared" si="0"/>
        <v>14</v>
      </c>
      <c r="B17" s="182" t="s">
        <v>661</v>
      </c>
      <c r="C17" s="182"/>
      <c r="D17" s="182"/>
      <c r="E17" s="182"/>
      <c r="F17" s="182"/>
      <c r="G17" s="73" t="s">
        <v>253</v>
      </c>
      <c r="H17" s="24">
        <v>100000</v>
      </c>
      <c r="I17" s="74" t="s">
        <v>790</v>
      </c>
      <c r="J17" s="202"/>
      <c r="K17" s="203"/>
      <c r="L17" s="202"/>
      <c r="M17" s="203"/>
      <c r="N17" s="202"/>
      <c r="O17" s="203"/>
      <c r="P17" s="202"/>
      <c r="Q17" s="203"/>
      <c r="R17" s="202"/>
      <c r="S17" s="203"/>
    </row>
    <row r="18" spans="1:19" ht="23.4" customHeight="1">
      <c r="A18" s="45">
        <f t="shared" si="0"/>
        <v>15</v>
      </c>
      <c r="B18" s="186" t="s">
        <v>645</v>
      </c>
      <c r="C18" s="186"/>
      <c r="D18" s="186"/>
      <c r="E18" s="186"/>
      <c r="F18" s="186"/>
      <c r="G18" s="75" t="s">
        <v>362</v>
      </c>
      <c r="H18" s="25">
        <v>5</v>
      </c>
      <c r="I18" s="76" t="s">
        <v>316</v>
      </c>
      <c r="J18" s="202"/>
      <c r="K18" s="203"/>
      <c r="L18" s="202"/>
      <c r="M18" s="203"/>
      <c r="N18" s="202"/>
      <c r="O18" s="203"/>
      <c r="P18" s="202"/>
      <c r="Q18" s="203"/>
      <c r="R18" s="202"/>
      <c r="S18" s="203"/>
    </row>
    <row r="19" spans="1:19" ht="10.5">
      <c r="A19" s="45">
        <f t="shared" si="0"/>
        <v>16</v>
      </c>
      <c r="B19" s="77" t="s">
        <v>323</v>
      </c>
      <c r="C19" s="78"/>
      <c r="D19" s="78"/>
      <c r="E19" s="78"/>
      <c r="F19" s="78"/>
      <c r="G19" s="78"/>
      <c r="H19" s="79"/>
      <c r="I19" s="80"/>
      <c r="J19" s="200"/>
      <c r="K19" s="201"/>
      <c r="L19" s="200"/>
      <c r="M19" s="201"/>
      <c r="N19" s="200"/>
      <c r="O19" s="201"/>
      <c r="P19" s="200"/>
      <c r="Q19" s="201"/>
      <c r="R19" s="200"/>
      <c r="S19" s="201"/>
    </row>
    <row r="20" spans="1:19"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row>
    <row r="21" spans="1:19" s="4" customFormat="1" ht="13">
      <c r="A21" s="45">
        <f t="shared" si="0"/>
        <v>18</v>
      </c>
      <c r="B21" s="63" t="s">
        <v>652</v>
      </c>
      <c r="C21" s="64"/>
      <c r="D21" s="64"/>
      <c r="E21" s="64"/>
      <c r="F21" s="64"/>
      <c r="G21" s="64"/>
      <c r="H21" s="82"/>
      <c r="I21" s="65"/>
      <c r="J21" s="207"/>
      <c r="K21" s="208"/>
      <c r="L21" s="207"/>
      <c r="M21" s="208"/>
      <c r="N21" s="207"/>
      <c r="O21" s="208"/>
      <c r="P21" s="207"/>
      <c r="Q21" s="208"/>
      <c r="R21" s="207"/>
      <c r="S21" s="208"/>
    </row>
    <row r="22" spans="1:19" ht="22.65" customHeight="1">
      <c r="A22" s="45">
        <f t="shared" si="0"/>
        <v>19</v>
      </c>
      <c r="B22" s="183" t="s">
        <v>653</v>
      </c>
      <c r="C22" s="183"/>
      <c r="D22" s="183"/>
      <c r="E22" s="183"/>
      <c r="F22" s="183"/>
      <c r="G22" s="183"/>
      <c r="H22" s="27">
        <v>0</v>
      </c>
      <c r="I22" s="53" t="s">
        <v>790</v>
      </c>
      <c r="J22" s="200"/>
      <c r="K22" s="201"/>
      <c r="L22" s="200"/>
      <c r="M22" s="201"/>
      <c r="N22" s="200"/>
      <c r="O22" s="201"/>
      <c r="P22" s="200"/>
      <c r="Q22" s="201"/>
      <c r="R22" s="200"/>
      <c r="S22" s="201"/>
    </row>
    <row r="23" spans="1:19" ht="24" customHeight="1">
      <c r="A23" s="45">
        <f t="shared" si="0"/>
        <v>20</v>
      </c>
      <c r="B23" s="83" t="s">
        <v>280</v>
      </c>
      <c r="C23" s="28">
        <v>1</v>
      </c>
      <c r="D23" s="222" t="str">
        <f xml:space="preserve"> "projet" &amp;IF(C23=1,"","s")&amp;" de référence dans le domaine"</f>
        <v>projet de référence dans le domaine</v>
      </c>
      <c r="E23" s="222"/>
      <c r="F23" s="218" t="s">
        <v>815</v>
      </c>
      <c r="G23" s="218"/>
      <c r="H23" s="218"/>
      <c r="I23" s="219"/>
      <c r="J23" s="211"/>
      <c r="K23" s="212"/>
      <c r="L23" s="211"/>
      <c r="M23" s="212"/>
      <c r="N23" s="211"/>
      <c r="O23" s="212"/>
      <c r="P23" s="211"/>
      <c r="Q23" s="212"/>
      <c r="R23" s="211"/>
      <c r="S23" s="212"/>
    </row>
    <row r="24" spans="1:19" ht="39" customHeight="1">
      <c r="A24" s="45">
        <f t="shared" si="0"/>
        <v>21</v>
      </c>
      <c r="B24" s="51" t="s">
        <v>322</v>
      </c>
      <c r="C24" s="29">
        <v>1</v>
      </c>
      <c r="D24" s="51" t="str">
        <f xml:space="preserve"> "projet" &amp;IF(C24=1,"","s")&amp;" de référence"</f>
        <v>projet de référence</v>
      </c>
      <c r="E24" s="223" t="s">
        <v>813</v>
      </c>
      <c r="F24" s="223"/>
      <c r="G24" s="223"/>
      <c r="H24" s="184" t="s">
        <v>785</v>
      </c>
      <c r="I24" s="185"/>
      <c r="J24" s="213"/>
      <c r="K24" s="214"/>
      <c r="L24" s="213"/>
      <c r="M24" s="214"/>
      <c r="N24" s="213"/>
      <c r="O24" s="214"/>
      <c r="P24" s="213"/>
      <c r="Q24" s="214"/>
      <c r="R24" s="213"/>
      <c r="S24" s="214"/>
    </row>
    <row r="25" spans="1:19" ht="10.5">
      <c r="A25" s="45">
        <f t="shared" si="0"/>
        <v>22</v>
      </c>
      <c r="B25" s="209" t="s">
        <v>363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19"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row>
    <row r="27" spans="1:19"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19"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row>
    <row r="29" spans="1:19" s="1" customFormat="1" ht="25.5" customHeight="1">
      <c r="A29" s="45">
        <f t="shared" si="0"/>
        <v>26</v>
      </c>
      <c r="B29" s="60" t="s">
        <v>640</v>
      </c>
      <c r="C29" s="58"/>
      <c r="D29" s="58"/>
      <c r="E29" s="58"/>
      <c r="F29" s="58"/>
      <c r="G29" s="58"/>
      <c r="H29" s="58"/>
      <c r="I29" s="58"/>
      <c r="J29" s="61"/>
      <c r="K29" s="62"/>
      <c r="L29" s="61"/>
      <c r="M29" s="62"/>
      <c r="N29" s="61"/>
      <c r="O29" s="62"/>
      <c r="P29" s="61"/>
      <c r="Q29" s="62"/>
      <c r="R29" s="61"/>
      <c r="S29" s="62"/>
    </row>
    <row r="30" spans="1:19" s="4" customFormat="1" ht="13">
      <c r="A30" s="45">
        <f t="shared" si="0"/>
        <v>27</v>
      </c>
      <c r="B30" s="63" t="s">
        <v>641</v>
      </c>
      <c r="C30" s="86"/>
      <c r="D30" s="86"/>
      <c r="E30" s="86"/>
      <c r="F30" s="86"/>
      <c r="G30" s="86"/>
      <c r="H30" s="86"/>
      <c r="I30" s="87"/>
      <c r="J30" s="66"/>
      <c r="K30" s="88"/>
      <c r="L30" s="66"/>
      <c r="M30" s="88"/>
      <c r="N30" s="66"/>
      <c r="O30" s="88"/>
      <c r="P30" s="66"/>
      <c r="Q30" s="88"/>
      <c r="R30" s="66"/>
      <c r="S30" s="89"/>
    </row>
    <row r="31" spans="1:19" ht="10">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19" ht="10">
      <c r="A32" s="45">
        <f t="shared" si="0"/>
        <v>29</v>
      </c>
      <c r="B32" s="180" t="s">
        <v>1</v>
      </c>
      <c r="C32" s="180"/>
      <c r="D32" s="180"/>
      <c r="E32" s="180"/>
      <c r="F32" s="180"/>
      <c r="G32" s="180"/>
      <c r="H32" s="181"/>
      <c r="I32" s="95" t="s">
        <v>0</v>
      </c>
      <c r="J32" s="96" t="s">
        <v>6</v>
      </c>
      <c r="K32" s="97" t="s">
        <v>2</v>
      </c>
      <c r="L32" s="98" t="s">
        <v>364</v>
      </c>
      <c r="M32" s="99" t="s">
        <v>365</v>
      </c>
      <c r="N32" s="98" t="s">
        <v>366</v>
      </c>
      <c r="O32" s="99" t="s">
        <v>367</v>
      </c>
      <c r="P32" s="98" t="s">
        <v>368</v>
      </c>
      <c r="Q32" s="99" t="s">
        <v>369</v>
      </c>
      <c r="R32" s="100" t="s">
        <v>370</v>
      </c>
      <c r="S32" s="101" t="s">
        <v>371</v>
      </c>
    </row>
    <row r="33" spans="1:19" ht="10">
      <c r="A33" s="45">
        <f t="shared" si="0"/>
        <v>30</v>
      </c>
      <c r="B33" s="102"/>
      <c r="C33" s="102"/>
      <c r="D33" s="102"/>
      <c r="E33" s="102"/>
      <c r="F33" s="102"/>
      <c r="G33" s="102"/>
      <c r="H33" s="102"/>
      <c r="I33" s="103" t="s">
        <v>5</v>
      </c>
      <c r="J33" s="104" t="s">
        <v>7</v>
      </c>
      <c r="K33" s="99" t="s">
        <v>8</v>
      </c>
      <c r="L33" s="104" t="s">
        <v>372</v>
      </c>
      <c r="M33" s="99" t="s">
        <v>318</v>
      </c>
      <c r="N33" s="104" t="s">
        <v>373</v>
      </c>
      <c r="O33" s="99" t="s">
        <v>319</v>
      </c>
      <c r="P33" s="104" t="s">
        <v>374</v>
      </c>
      <c r="Q33" s="99" t="s">
        <v>320</v>
      </c>
      <c r="R33" s="105" t="s">
        <v>375</v>
      </c>
      <c r="S33" s="101" t="s">
        <v>321</v>
      </c>
    </row>
    <row r="34" spans="1:19" s="4" customFormat="1" ht="10.5">
      <c r="A34" s="45">
        <f t="shared" si="0"/>
        <v>31</v>
      </c>
      <c r="B34" s="106" t="s">
        <v>281</v>
      </c>
      <c r="C34" s="107"/>
      <c r="D34" s="107"/>
      <c r="E34" s="107"/>
      <c r="F34" s="107"/>
      <c r="G34" s="107"/>
      <c r="H34" s="107"/>
      <c r="I34" s="108" t="s">
        <v>4</v>
      </c>
      <c r="J34" s="109"/>
      <c r="K34" s="110"/>
      <c r="L34" s="109"/>
      <c r="M34" s="110"/>
      <c r="N34" s="109"/>
      <c r="O34" s="110"/>
      <c r="P34" s="109"/>
      <c r="Q34" s="110"/>
      <c r="R34" s="109"/>
      <c r="S34" s="110"/>
    </row>
    <row r="35" spans="1:19" ht="10">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19" ht="10">
      <c r="A36" s="45">
        <f t="shared" si="0"/>
        <v>33</v>
      </c>
      <c r="B36" s="174" t="s">
        <v>814</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19" ht="10">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19" ht="10">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19" ht="10">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19" ht="10">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19" s="4" customFormat="1" ht="10.5">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row>
    <row r="42" spans="1:19" s="4" customFormat="1" ht="10.5">
      <c r="A42" s="45">
        <f t="shared" si="0"/>
        <v>39</v>
      </c>
      <c r="B42" s="121" t="s">
        <v>288</v>
      </c>
      <c r="C42" s="122"/>
      <c r="D42" s="122"/>
      <c r="E42" s="122"/>
      <c r="F42" s="122"/>
      <c r="G42" s="122"/>
      <c r="H42" s="122"/>
      <c r="I42" s="123"/>
      <c r="J42" s="124"/>
      <c r="K42" s="125"/>
      <c r="L42" s="124"/>
      <c r="M42" s="125"/>
      <c r="N42" s="124"/>
      <c r="O42" s="125"/>
      <c r="P42" s="124"/>
      <c r="Q42" s="125"/>
      <c r="R42" s="124"/>
      <c r="S42" s="125"/>
    </row>
    <row r="43" spans="1:19" s="4" customFormat="1" ht="10.5">
      <c r="A43" s="45">
        <f t="shared" si="0"/>
        <v>40</v>
      </c>
      <c r="B43" s="126" t="s">
        <v>314</v>
      </c>
      <c r="C43" s="126"/>
      <c r="D43" s="172" t="s">
        <v>813</v>
      </c>
      <c r="E43" s="172"/>
      <c r="F43" s="172"/>
      <c r="G43" s="172"/>
      <c r="H43" s="173"/>
      <c r="I43" s="18">
        <v>30</v>
      </c>
      <c r="J43" s="19"/>
      <c r="K43" s="127">
        <f>J43*$I43</f>
        <v>0</v>
      </c>
      <c r="L43" s="19"/>
      <c r="M43" s="127">
        <f>L43*$I43</f>
        <v>0</v>
      </c>
      <c r="N43" s="19"/>
      <c r="O43" s="127">
        <f>N43*$I43</f>
        <v>0</v>
      </c>
      <c r="P43" s="19"/>
      <c r="Q43" s="127">
        <f>P43*$I43</f>
        <v>0</v>
      </c>
      <c r="R43" s="19"/>
      <c r="S43" s="127">
        <f>R43*$I43</f>
        <v>0</v>
      </c>
    </row>
    <row r="44" spans="1:19" s="4" customFormat="1" ht="10.5">
      <c r="A44" s="45">
        <f t="shared" si="0"/>
        <v>41</v>
      </c>
      <c r="B44" s="121" t="s">
        <v>647</v>
      </c>
      <c r="C44" s="122"/>
      <c r="D44" s="122"/>
      <c r="E44" s="122"/>
      <c r="F44" s="122"/>
      <c r="G44" s="122"/>
      <c r="H44" s="122"/>
      <c r="I44" s="123"/>
      <c r="J44" s="124"/>
      <c r="K44" s="125"/>
      <c r="L44" s="124"/>
      <c r="M44" s="125"/>
      <c r="N44" s="124"/>
      <c r="O44" s="125"/>
      <c r="P44" s="124"/>
      <c r="Q44" s="125"/>
      <c r="R44" s="124"/>
      <c r="S44" s="125"/>
    </row>
    <row r="45" spans="1:19" s="4" customFormat="1" ht="10.5">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row>
    <row r="46" spans="1:19" s="4" customFormat="1" ht="13">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row>
    <row r="47" spans="1:19" ht="13.5"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dataConsolidate/>
  <mergeCells count="138">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 ref="L13:M13"/>
    <mergeCell ref="N13:O13"/>
    <mergeCell ref="P13:Q13"/>
    <mergeCell ref="R13:S13"/>
    <mergeCell ref="P22:Q22"/>
    <mergeCell ref="R22:S22"/>
    <mergeCell ref="H5:I6"/>
    <mergeCell ref="B11:G11"/>
    <mergeCell ref="B12:G12"/>
    <mergeCell ref="B15:G15"/>
    <mergeCell ref="B16:G16"/>
    <mergeCell ref="N17:O17"/>
    <mergeCell ref="L10:M10"/>
    <mergeCell ref="N10:O10"/>
    <mergeCell ref="L21:M21"/>
    <mergeCell ref="N21:O21"/>
    <mergeCell ref="J14:K14"/>
    <mergeCell ref="L14:M14"/>
    <mergeCell ref="N14:O14"/>
    <mergeCell ref="N12:O12"/>
    <mergeCell ref="R23:S24"/>
    <mergeCell ref="F23:I23"/>
    <mergeCell ref="J25:K25"/>
    <mergeCell ref="L25:M25"/>
    <mergeCell ref="N25:O25"/>
    <mergeCell ref="D23:E23"/>
    <mergeCell ref="E24:G24"/>
    <mergeCell ref="L22:M22"/>
    <mergeCell ref="N22:O22"/>
    <mergeCell ref="L23:M24"/>
    <mergeCell ref="N23:O24"/>
    <mergeCell ref="P23:Q24"/>
    <mergeCell ref="R21:S21"/>
    <mergeCell ref="J20:K20"/>
    <mergeCell ref="N20:O20"/>
    <mergeCell ref="P20:Q20"/>
    <mergeCell ref="R20:S20"/>
    <mergeCell ref="N18:O18"/>
    <mergeCell ref="L19:M19"/>
    <mergeCell ref="N19:O19"/>
    <mergeCell ref="P19:Q19"/>
    <mergeCell ref="R19:S19"/>
    <mergeCell ref="L20:M20"/>
    <mergeCell ref="P21:Q21"/>
    <mergeCell ref="P12:Q12"/>
    <mergeCell ref="R12:S12"/>
    <mergeCell ref="P17:Q17"/>
    <mergeCell ref="R17:S17"/>
    <mergeCell ref="L18:M18"/>
    <mergeCell ref="P18:Q18"/>
    <mergeCell ref="R18:S18"/>
    <mergeCell ref="L17:M17"/>
    <mergeCell ref="P14:Q14"/>
    <mergeCell ref="R14:S14"/>
    <mergeCell ref="P16:Q16"/>
    <mergeCell ref="B36:H36"/>
    <mergeCell ref="B37:H37"/>
    <mergeCell ref="J10:K10"/>
    <mergeCell ref="J11:K11"/>
    <mergeCell ref="J12:K12"/>
    <mergeCell ref="J15:K15"/>
    <mergeCell ref="J16:K16"/>
    <mergeCell ref="J17:K17"/>
    <mergeCell ref="J18:K18"/>
    <mergeCell ref="J19:K19"/>
    <mergeCell ref="J21:K21"/>
    <mergeCell ref="B25:I25"/>
    <mergeCell ref="J23:K24"/>
    <mergeCell ref="J22:K22"/>
    <mergeCell ref="B14:G14"/>
    <mergeCell ref="B13:G13"/>
    <mergeCell ref="J27:K27"/>
    <mergeCell ref="N27:O27"/>
    <mergeCell ref="P27:Q27"/>
    <mergeCell ref="A1:P1"/>
    <mergeCell ref="L8:M8"/>
    <mergeCell ref="N8:O8"/>
    <mergeCell ref="P8:Q8"/>
    <mergeCell ref="Q1:S1"/>
    <mergeCell ref="R8:S8"/>
    <mergeCell ref="J8:K8"/>
    <mergeCell ref="L11:M11"/>
    <mergeCell ref="N11:O11"/>
    <mergeCell ref="P11:Q11"/>
    <mergeCell ref="R11:S11"/>
    <mergeCell ref="L12:M12"/>
    <mergeCell ref="P10:Q10"/>
    <mergeCell ref="R10:S10"/>
    <mergeCell ref="L15:M15"/>
    <mergeCell ref="N15:O15"/>
    <mergeCell ref="P15:Q15"/>
    <mergeCell ref="R15:S15"/>
    <mergeCell ref="L16:M16"/>
    <mergeCell ref="N16:O16"/>
    <mergeCell ref="A2:D2"/>
    <mergeCell ref="R16:S16"/>
    <mergeCell ref="F50:I50"/>
    <mergeCell ref="F51:I51"/>
    <mergeCell ref="P50:S50"/>
    <mergeCell ref="P51:S51"/>
    <mergeCell ref="D5:G5"/>
    <mergeCell ref="D4:G4"/>
    <mergeCell ref="D6:G6"/>
    <mergeCell ref="D43:H43"/>
    <mergeCell ref="B38:H38"/>
    <mergeCell ref="B39:H39"/>
    <mergeCell ref="B40:H40"/>
    <mergeCell ref="B31:H31"/>
    <mergeCell ref="B32:H32"/>
    <mergeCell ref="B17:F17"/>
    <mergeCell ref="B22:G22"/>
    <mergeCell ref="H24:I24"/>
    <mergeCell ref="B18:F18"/>
    <mergeCell ref="B49:S49"/>
    <mergeCell ref="H4:I4"/>
    <mergeCell ref="R4:S4"/>
    <mergeCell ref="R5:S5"/>
    <mergeCell ref="R6:S6"/>
    <mergeCell ref="B27:I27"/>
    <mergeCell ref="L27:M27"/>
  </mergeCells>
  <phoneticPr fontId="3" type="noConversion"/>
  <conditionalFormatting sqref="I46">
    <cfRule type="cellIs" dxfId="319" priority="31" operator="notEqual">
      <formula>100</formula>
    </cfRule>
  </conditionalFormatting>
  <conditionalFormatting sqref="K47">
    <cfRule type="cellIs" dxfId="318" priority="13" operator="equal">
      <formula>3</formula>
    </cfRule>
    <cfRule type="cellIs" dxfId="317" priority="14" operator="equal">
      <formula>2</formula>
    </cfRule>
    <cfRule type="cellIs" dxfId="316" priority="15" operator="equal">
      <formula>1</formula>
    </cfRule>
  </conditionalFormatting>
  <conditionalFormatting sqref="M47">
    <cfRule type="cellIs" dxfId="315" priority="10" operator="equal">
      <formula>3</formula>
    </cfRule>
    <cfRule type="cellIs" dxfId="314" priority="11" operator="equal">
      <formula>2</formula>
    </cfRule>
    <cfRule type="cellIs" dxfId="313" priority="12" operator="equal">
      <formula>1</formula>
    </cfRule>
  </conditionalFormatting>
  <conditionalFormatting sqref="O47">
    <cfRule type="cellIs" dxfId="312" priority="7" operator="equal">
      <formula>3</formula>
    </cfRule>
    <cfRule type="cellIs" dxfId="311" priority="8" operator="equal">
      <formula>2</formula>
    </cfRule>
    <cfRule type="cellIs" dxfId="310" priority="9" operator="equal">
      <formula>1</formula>
    </cfRule>
  </conditionalFormatting>
  <conditionalFormatting sqref="Q47">
    <cfRule type="cellIs" dxfId="309" priority="4" operator="equal">
      <formula>3</formula>
    </cfRule>
    <cfRule type="cellIs" dxfId="308" priority="5" operator="equal">
      <formula>2</formula>
    </cfRule>
    <cfRule type="cellIs" dxfId="307" priority="6" operator="equal">
      <formula>1</formula>
    </cfRule>
  </conditionalFormatting>
  <conditionalFormatting sqref="S47">
    <cfRule type="cellIs" dxfId="306" priority="1" operator="equal">
      <formula>3</formula>
    </cfRule>
    <cfRule type="cellIs" dxfId="305" priority="2" operator="equal">
      <formula>2</formula>
    </cfRule>
    <cfRule type="cellIs" dxfId="304" priority="3" operator="equal">
      <formula>1</formula>
    </cfRule>
  </conditionalFormatting>
  <dataValidations count="8">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N35:N40 L35:L40 P35:P40 J35:J40 R35:R40" xr:uid="{00000000-0002-0000-0000-000001000000}">
      <formula1>0</formula1>
      <formula2>10</formula2>
    </dataValidation>
    <dataValidation type="list" allowBlank="1" showInputMessage="1" sqref="D43 E24" xr:uid="{00000000-0002-0000-0000-000002000000}">
      <formula1>Länder_und_Regionen</formula1>
    </dataValidation>
    <dataValidation type="list" allowBlank="1" showInputMessage="1" showErrorMessage="1" sqref="C23:C24" xr:uid="{00000000-0002-0000-0000-000003000000}">
      <formula1>Mindestzahl</formula1>
    </dataValidation>
    <dataValidation type="list" allowBlank="1" showInputMessage="1" sqref="R23 J11:J15 N11:N15 J23 N23 P11:P15 P23 R11:R15 L11:L15 L23 J17:J18 L17:L18 N17:N18 P17:P18 R17:R18" xr:uid="{00000000-0002-0000-0000-000004000000}">
      <formula1>Auswahl_ja_nein</formula1>
    </dataValidation>
    <dataValidation type="list" allowBlank="1" showInputMessage="1" sqref="J19 P19 L19 N19 R19" xr:uid="{00000000-0002-0000-0000-000005000000}">
      <formula1>geeignet_ungeeignet</formula1>
    </dataValidation>
    <dataValidation type="list" allowBlank="1" showInputMessage="1" showErrorMessage="1" sqref="N22 N25 J22 J25 J27 P22 P25 P27 L22 L25 L27 N27 R22 R25 R27" xr:uid="{00000000-0002-0000-0000-000006000000}">
      <formula1>geeignet_ungeeignet</formula1>
    </dataValidation>
    <dataValidation type="list" allowBlank="1" showInputMessage="1" showErrorMessage="1" sqref="A2:D2" xr:uid="{19CED827-3B1A-41AB-9853-C6C9EE9ED8CC}">
      <formula1>"PUBLIC, INTERNAL, CONFIDENTIAL, STRICTLY – CONFIDENTIAL, -"</formula1>
    </dataValidation>
  </dataValidations>
  <pageMargins left="0.39370078740157483" right="0.39370078740157483" top="0.39370078740157483" bottom="0.31496062992125984" header="0" footer="0.19685039370078741"/>
  <pageSetup paperSize="9" scale="69" orientation="landscape" cellComments="asDisplayed" horizontalDpi="300" verticalDpi="300"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'Listes de sélection'!$E$2:$E$4</xm:f>
          </x14:formula1>
          <xm:sqref>J16 P16 L16 N16 R16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6.332031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675</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6-10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376</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377</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378</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354</v>
      </c>
      <c r="K8" s="197"/>
      <c r="L8" s="196" t="s">
        <v>355</v>
      </c>
      <c r="M8" s="197"/>
      <c r="N8" s="196" t="s">
        <v>356</v>
      </c>
      <c r="O8" s="197"/>
      <c r="P8" s="196" t="s">
        <v>357</v>
      </c>
      <c r="Q8" s="197"/>
      <c r="R8" s="196" t="s">
        <v>358</v>
      </c>
      <c r="S8" s="199"/>
    </row>
    <row r="9" spans="1:21" s="1" customFormat="1" ht="25.5" customHeight="1">
      <c r="A9" s="45">
        <f t="shared" si="0"/>
        <v>6</v>
      </c>
      <c r="B9" s="60" t="s">
        <v>379</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50.2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39:H39"/>
    <mergeCell ref="B40:H40"/>
    <mergeCell ref="B37:H37"/>
    <mergeCell ref="B27:I27"/>
    <mergeCell ref="J27:K27"/>
    <mergeCell ref="L27:M27"/>
    <mergeCell ref="P27:Q27"/>
    <mergeCell ref="B31:H31"/>
    <mergeCell ref="B36:H36"/>
    <mergeCell ref="J28:K28"/>
    <mergeCell ref="L28:M28"/>
    <mergeCell ref="N28:O28"/>
    <mergeCell ref="P28:Q28"/>
    <mergeCell ref="N27:O27"/>
    <mergeCell ref="B32:H32"/>
    <mergeCell ref="B38:H38"/>
    <mergeCell ref="R27:S27"/>
    <mergeCell ref="R28:S28"/>
    <mergeCell ref="J21:K21"/>
    <mergeCell ref="L21:M21"/>
    <mergeCell ref="N21:O21"/>
    <mergeCell ref="P21:Q21"/>
    <mergeCell ref="B25:I25"/>
    <mergeCell ref="R22:S22"/>
    <mergeCell ref="J25:K25"/>
    <mergeCell ref="L25:M25"/>
    <mergeCell ref="N25:O25"/>
    <mergeCell ref="P25:Q25"/>
    <mergeCell ref="R25:S25"/>
    <mergeCell ref="R26:S26"/>
    <mergeCell ref="R21:S21"/>
    <mergeCell ref="B22:G22"/>
    <mergeCell ref="J22:K22"/>
    <mergeCell ref="L22:M22"/>
    <mergeCell ref="H24:I24"/>
    <mergeCell ref="L19:M19"/>
    <mergeCell ref="N19:O19"/>
    <mergeCell ref="P19:Q19"/>
    <mergeCell ref="J17:K17"/>
    <mergeCell ref="L17:M17"/>
    <mergeCell ref="N17:O17"/>
    <mergeCell ref="P17:Q17"/>
    <mergeCell ref="J26:K26"/>
    <mergeCell ref="L26:M26"/>
    <mergeCell ref="N26:O26"/>
    <mergeCell ref="P26:Q26"/>
    <mergeCell ref="P18:Q18"/>
    <mergeCell ref="N22:O22"/>
    <mergeCell ref="P22:Q22"/>
    <mergeCell ref="R19:S19"/>
    <mergeCell ref="J20:K20"/>
    <mergeCell ref="L20:M20"/>
    <mergeCell ref="N20:O20"/>
    <mergeCell ref="P20:Q20"/>
    <mergeCell ref="R20:S20"/>
    <mergeCell ref="L18:M18"/>
    <mergeCell ref="N18:O18"/>
    <mergeCell ref="A1:P1"/>
    <mergeCell ref="Q1:S1"/>
    <mergeCell ref="R12:S12"/>
    <mergeCell ref="B13:G13"/>
    <mergeCell ref="J13:K13"/>
    <mergeCell ref="L13:M13"/>
    <mergeCell ref="N13:O13"/>
    <mergeCell ref="P13:Q13"/>
    <mergeCell ref="R13:S13"/>
    <mergeCell ref="J11:K11"/>
    <mergeCell ref="L11:M11"/>
    <mergeCell ref="N11:O11"/>
    <mergeCell ref="P11:Q11"/>
    <mergeCell ref="R11:S11"/>
    <mergeCell ref="B12:G12"/>
    <mergeCell ref="J19:K19"/>
    <mergeCell ref="J4:O4"/>
    <mergeCell ref="R6:S6"/>
    <mergeCell ref="R8:S8"/>
    <mergeCell ref="D5:G5"/>
    <mergeCell ref="D4:G4"/>
    <mergeCell ref="R4:S4"/>
    <mergeCell ref="J10:K10"/>
    <mergeCell ref="L10:M10"/>
    <mergeCell ref="N10:O10"/>
    <mergeCell ref="P10:Q10"/>
    <mergeCell ref="R10:S10"/>
    <mergeCell ref="P4:Q4"/>
    <mergeCell ref="H4:I4"/>
    <mergeCell ref="H5:I6"/>
    <mergeCell ref="J5:O6"/>
    <mergeCell ref="P5:Q5"/>
    <mergeCell ref="D6:G6"/>
    <mergeCell ref="B15:G15"/>
    <mergeCell ref="J15:K15"/>
    <mergeCell ref="L15:M15"/>
    <mergeCell ref="N15:O15"/>
    <mergeCell ref="P15:Q15"/>
    <mergeCell ref="R15:S15"/>
    <mergeCell ref="B17:F17"/>
    <mergeCell ref="B18:F18"/>
    <mergeCell ref="J12:K12"/>
    <mergeCell ref="L12:M12"/>
    <mergeCell ref="N12:O12"/>
    <mergeCell ref="P12:Q12"/>
    <mergeCell ref="J14:K14"/>
    <mergeCell ref="L14:M14"/>
    <mergeCell ref="N14:O14"/>
    <mergeCell ref="P14:Q14"/>
    <mergeCell ref="R14:S14"/>
    <mergeCell ref="J18:K18"/>
    <mergeCell ref="R18:S18"/>
    <mergeCell ref="R17:S17"/>
    <mergeCell ref="B16:G16"/>
    <mergeCell ref="J16:K16"/>
    <mergeCell ref="L16:M16"/>
    <mergeCell ref="N16:O16"/>
    <mergeCell ref="P16:Q16"/>
    <mergeCell ref="R16:S16"/>
    <mergeCell ref="A2:D2"/>
    <mergeCell ref="B14:G14"/>
    <mergeCell ref="F50:I50"/>
    <mergeCell ref="F51:I51"/>
    <mergeCell ref="P50:S50"/>
    <mergeCell ref="P51:S51"/>
    <mergeCell ref="D43:H43"/>
    <mergeCell ref="B49:S49"/>
    <mergeCell ref="R5:S5"/>
    <mergeCell ref="J8:K8"/>
    <mergeCell ref="L8:M8"/>
    <mergeCell ref="N8:O8"/>
    <mergeCell ref="P8:Q8"/>
    <mergeCell ref="B11:G11"/>
    <mergeCell ref="D23:E23"/>
    <mergeCell ref="F23:I23"/>
    <mergeCell ref="J23:K24"/>
    <mergeCell ref="L23:M24"/>
    <mergeCell ref="N23:O24"/>
    <mergeCell ref="P23:Q24"/>
    <mergeCell ref="R23:S24"/>
    <mergeCell ref="E24:G24"/>
  </mergeCells>
  <conditionalFormatting sqref="I46">
    <cfRule type="cellIs" dxfId="303" priority="16" operator="notEqual">
      <formula>100</formula>
    </cfRule>
  </conditionalFormatting>
  <conditionalFormatting sqref="K47">
    <cfRule type="cellIs" dxfId="302" priority="13" operator="equal">
      <formula>3</formula>
    </cfRule>
    <cfRule type="cellIs" dxfId="301" priority="14" operator="equal">
      <formula>2</formula>
    </cfRule>
    <cfRule type="cellIs" dxfId="300" priority="15" operator="equal">
      <formula>1</formula>
    </cfRule>
  </conditionalFormatting>
  <conditionalFormatting sqref="M47">
    <cfRule type="cellIs" dxfId="299" priority="10" operator="equal">
      <formula>3</formula>
    </cfRule>
    <cfRule type="cellIs" dxfId="298" priority="11" operator="equal">
      <formula>2</formula>
    </cfRule>
    <cfRule type="cellIs" dxfId="297" priority="12" operator="equal">
      <formula>1</formula>
    </cfRule>
  </conditionalFormatting>
  <conditionalFormatting sqref="O47">
    <cfRule type="cellIs" dxfId="296" priority="7" operator="equal">
      <formula>3</formula>
    </cfRule>
    <cfRule type="cellIs" dxfId="295" priority="8" operator="equal">
      <formula>2</formula>
    </cfRule>
    <cfRule type="cellIs" dxfId="294" priority="9" operator="equal">
      <formula>1</formula>
    </cfRule>
  </conditionalFormatting>
  <conditionalFormatting sqref="Q47">
    <cfRule type="cellIs" dxfId="293" priority="4" operator="equal">
      <formula>3</formula>
    </cfRule>
    <cfRule type="cellIs" dxfId="292" priority="5" operator="equal">
      <formula>2</formula>
    </cfRule>
    <cfRule type="cellIs" dxfId="291" priority="6" operator="equal">
      <formula>1</formula>
    </cfRule>
  </conditionalFormatting>
  <conditionalFormatting sqref="S47">
    <cfRule type="cellIs" dxfId="290" priority="1" operator="equal">
      <formula>3</formula>
    </cfRule>
    <cfRule type="cellIs" dxfId="289" priority="2" operator="equal">
      <formula>2</formula>
    </cfRule>
    <cfRule type="cellIs" dxfId="288" priority="3" operator="equal">
      <formula>1</formula>
    </cfRule>
  </conditionalFormatting>
  <dataValidations count="8">
    <dataValidation type="list" allowBlank="1" showInputMessage="1" showErrorMessage="1" sqref="N22 N25 J22 J25 J27 P22 P25 P27 L22 L25 L27 N27 R22 R25 R27" xr:uid="{091978CB-B9EF-498C-9F0C-2B857BC19348}">
      <formula1>geeignet_ungeeignet</formula1>
    </dataValidation>
    <dataValidation type="list" allowBlank="1" showInputMessage="1" sqref="J19 P19 L19 N19 R19" xr:uid="{6E47EE37-54D7-40A4-A919-F0DDB20B5E93}">
      <formula1>geeignet_ungeeignet</formula1>
    </dataValidation>
    <dataValidation type="list" allowBlank="1" showInputMessage="1" sqref="R23 J11:J15 N11:N15 J23 N23 P11:P15 P23 R11:R15 L11:L15 L23 J17:J18 L17:L18 N17:N18 P17:P18 R17:R18" xr:uid="{5DFB877F-D71E-46E3-BD09-DD2C313D3B9B}">
      <formula1>Auswahl_ja_nein</formula1>
    </dataValidation>
    <dataValidation type="list" allowBlank="1" showInputMessage="1" showErrorMessage="1" sqref="C23:C24" xr:uid="{535949AC-E882-4A22-9F22-EC69903B4E32}">
      <formula1>Mindestzahl</formula1>
    </dataValidation>
    <dataValidation type="list" allowBlank="1" showInputMessage="1" sqref="D43 E24" xr:uid="{D1F9E2B7-85CD-47ED-BA6A-CD4D82EDA29C}">
      <formula1>Länder_und_Regionen</formula1>
    </dataValidation>
    <dataValidation type="decimal" allowBlank="1" showInputMessage="1" showErrorMessage="1" error="Max. 10 Punkte" sqref="N35:N40 L35:L40 P35:P40 J35:J40 R35:R40" xr:uid="{ED927740-3D27-4D7B-A0CD-55291D270EB1}">
      <formula1>0</formula1>
      <formula2>10</formula2>
    </dataValidation>
    <dataValidation type="whole" errorStyle="warning" allowBlank="1" showInputMessage="1" showErrorMessage="1" sqref="I35:I40 I43 I45" xr:uid="{E88568AF-4ECD-4135-B2D8-A654CDFA98BF}">
      <formula1>0</formula1>
      <formula2>100</formula2>
    </dataValidation>
    <dataValidation type="list" allowBlank="1" showInputMessage="1" showErrorMessage="1" sqref="A2:D2" xr:uid="{86D8A21E-9709-4B05-A7D2-B288183127FD}">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D6E1DCB-09FB-4C3D-97EE-228AF2973B72}">
          <x14:formula1>
            <xm:f>'Listes de sélection'!$E$2:$E$4</xm:f>
          </x14:formula1>
          <xm:sqref>J16 P16 L16 N16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B3EC-E242-4881-9228-1FAB57284976}">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6"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676</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11-15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677</v>
      </c>
      <c r="K8" s="197"/>
      <c r="L8" s="196" t="s">
        <v>678</v>
      </c>
      <c r="M8" s="197"/>
      <c r="N8" s="196" t="s">
        <v>679</v>
      </c>
      <c r="O8" s="197"/>
      <c r="P8" s="196" t="s">
        <v>680</v>
      </c>
      <c r="Q8" s="197"/>
      <c r="R8" s="196" t="s">
        <v>681</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7.2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87" priority="16" operator="notEqual">
      <formula>100</formula>
    </cfRule>
  </conditionalFormatting>
  <conditionalFormatting sqref="K47">
    <cfRule type="cellIs" dxfId="286" priority="13" operator="equal">
      <formula>3</formula>
    </cfRule>
    <cfRule type="cellIs" dxfId="285" priority="14" operator="equal">
      <formula>2</formula>
    </cfRule>
    <cfRule type="cellIs" dxfId="284" priority="15" operator="equal">
      <formula>1</formula>
    </cfRule>
  </conditionalFormatting>
  <conditionalFormatting sqref="M47">
    <cfRule type="cellIs" dxfId="283" priority="10" operator="equal">
      <formula>3</formula>
    </cfRule>
    <cfRule type="cellIs" dxfId="282" priority="11" operator="equal">
      <formula>2</formula>
    </cfRule>
    <cfRule type="cellIs" dxfId="281" priority="12" operator="equal">
      <formula>1</formula>
    </cfRule>
  </conditionalFormatting>
  <conditionalFormatting sqref="O47">
    <cfRule type="cellIs" dxfId="280" priority="7" operator="equal">
      <formula>3</formula>
    </cfRule>
    <cfRule type="cellIs" dxfId="279" priority="8" operator="equal">
      <formula>2</formula>
    </cfRule>
    <cfRule type="cellIs" dxfId="278" priority="9" operator="equal">
      <formula>1</formula>
    </cfRule>
  </conditionalFormatting>
  <conditionalFormatting sqref="Q47">
    <cfRule type="cellIs" dxfId="277" priority="4" operator="equal">
      <formula>3</formula>
    </cfRule>
    <cfRule type="cellIs" dxfId="276" priority="5" operator="equal">
      <formula>2</formula>
    </cfRule>
    <cfRule type="cellIs" dxfId="275" priority="6" operator="equal">
      <formula>1</formula>
    </cfRule>
  </conditionalFormatting>
  <conditionalFormatting sqref="S47">
    <cfRule type="cellIs" dxfId="274" priority="1" operator="equal">
      <formula>3</formula>
    </cfRule>
    <cfRule type="cellIs" dxfId="273" priority="2" operator="equal">
      <formula>2</formula>
    </cfRule>
    <cfRule type="cellIs" dxfId="272" priority="3" operator="equal">
      <formula>1</formula>
    </cfRule>
  </conditionalFormatting>
  <dataValidations count="8">
    <dataValidation type="whole" errorStyle="warning" allowBlank="1" showInputMessage="1" showErrorMessage="1" sqref="I35:I40 I43 I45" xr:uid="{A7E9F619-B773-4E8E-B4F3-10DD357A732E}">
      <formula1>0</formula1>
      <formula2>100</formula2>
    </dataValidation>
    <dataValidation type="decimal" allowBlank="1" showInputMessage="1" showErrorMessage="1" error="Max. 10 Punkte" sqref="N35:N40 L35:L40 P35:P40 J35:J40 R35:R40" xr:uid="{99A6639F-1918-4993-AAF8-C71FEE803C18}">
      <formula1>0</formula1>
      <formula2>10</formula2>
    </dataValidation>
    <dataValidation type="list" allowBlank="1" showInputMessage="1" sqref="D43 E24" xr:uid="{83F8911D-9985-4AA3-AA98-0ED34E37FDE4}">
      <formula1>Länder_und_Regionen</formula1>
    </dataValidation>
    <dataValidation type="list" allowBlank="1" showInputMessage="1" showErrorMessage="1" sqref="C23:C24" xr:uid="{C26C175D-3150-4706-80CC-3C239939C0CF}">
      <formula1>Mindestzahl</formula1>
    </dataValidation>
    <dataValidation type="list" allowBlank="1" showInputMessage="1" sqref="R23 J11:J15 N11:N15 J23 N23 P11:P15 P23 R11:R15 L11:L15 L23 J17:J18 L17:L18 N17:N18 P17:P18 R17:R18" xr:uid="{B713A109-8260-44C1-AB90-C4B5C2A5B5DC}">
      <formula1>Auswahl_ja_nein</formula1>
    </dataValidation>
    <dataValidation type="list" allowBlank="1" showInputMessage="1" sqref="J19 P19 L19 N19 R19" xr:uid="{19EA4886-3447-454B-8599-280D12323448}">
      <formula1>geeignet_ungeeignet</formula1>
    </dataValidation>
    <dataValidation type="list" allowBlank="1" showInputMessage="1" showErrorMessage="1" sqref="N22 N25 J22 J25 J27 P22 P25 P27 L22 L25 L27 N27 R22 R25 R27" xr:uid="{671F564D-C296-4252-9D1C-E107376F4F2A}">
      <formula1>geeignet_ungeeignet</formula1>
    </dataValidation>
    <dataValidation type="list" allowBlank="1" showInputMessage="1" showErrorMessage="1" sqref="A2:D2" xr:uid="{41194419-F2E7-4C69-9822-6F471266FC40}">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C38703E-143E-48BE-BC00-55C68B6697A0}">
          <x14:formula1>
            <xm:f>'Listes de sélection'!$E$2:$E$4</xm:f>
          </x14:formula1>
          <xm:sqref>J16 P16 L16 N16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DC5D6-35B8-467D-956F-626234B2E73C}">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4.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682</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16-20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683</v>
      </c>
      <c r="K8" s="197"/>
      <c r="L8" s="196" t="s">
        <v>684</v>
      </c>
      <c r="M8" s="197"/>
      <c r="N8" s="196" t="s">
        <v>685</v>
      </c>
      <c r="O8" s="197"/>
      <c r="P8" s="196" t="s">
        <v>686</v>
      </c>
      <c r="Q8" s="197"/>
      <c r="R8" s="196" t="s">
        <v>687</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8.7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71" priority="16" operator="notEqual">
      <formula>100</formula>
    </cfRule>
  </conditionalFormatting>
  <conditionalFormatting sqref="K47">
    <cfRule type="cellIs" dxfId="270" priority="13" operator="equal">
      <formula>3</formula>
    </cfRule>
    <cfRule type="cellIs" dxfId="269" priority="14" operator="equal">
      <formula>2</formula>
    </cfRule>
    <cfRule type="cellIs" dxfId="268" priority="15" operator="equal">
      <formula>1</formula>
    </cfRule>
  </conditionalFormatting>
  <conditionalFormatting sqref="M47">
    <cfRule type="cellIs" dxfId="267" priority="10" operator="equal">
      <formula>3</formula>
    </cfRule>
    <cfRule type="cellIs" dxfId="266" priority="11" operator="equal">
      <formula>2</formula>
    </cfRule>
    <cfRule type="cellIs" dxfId="265" priority="12" operator="equal">
      <formula>1</formula>
    </cfRule>
  </conditionalFormatting>
  <conditionalFormatting sqref="O47">
    <cfRule type="cellIs" dxfId="264" priority="7" operator="equal">
      <formula>3</formula>
    </cfRule>
    <cfRule type="cellIs" dxfId="263" priority="8" operator="equal">
      <formula>2</formula>
    </cfRule>
    <cfRule type="cellIs" dxfId="262" priority="9" operator="equal">
      <formula>1</formula>
    </cfRule>
  </conditionalFormatting>
  <conditionalFormatting sqref="Q47">
    <cfRule type="cellIs" dxfId="261" priority="4" operator="equal">
      <formula>3</formula>
    </cfRule>
    <cfRule type="cellIs" dxfId="260" priority="5" operator="equal">
      <formula>2</formula>
    </cfRule>
    <cfRule type="cellIs" dxfId="259" priority="6" operator="equal">
      <formula>1</formula>
    </cfRule>
  </conditionalFormatting>
  <conditionalFormatting sqref="S47">
    <cfRule type="cellIs" dxfId="258" priority="1" operator="equal">
      <formula>3</formula>
    </cfRule>
    <cfRule type="cellIs" dxfId="257" priority="2" operator="equal">
      <formula>2</formula>
    </cfRule>
    <cfRule type="cellIs" dxfId="256" priority="3" operator="equal">
      <formula>1</formula>
    </cfRule>
  </conditionalFormatting>
  <dataValidations count="8">
    <dataValidation type="whole" errorStyle="warning" allowBlank="1" showInputMessage="1" showErrorMessage="1" sqref="I35:I40 I43 I45" xr:uid="{10FD5FCE-0EC7-4B02-8B4B-9AEB04BECCDB}">
      <formula1>0</formula1>
      <formula2>100</formula2>
    </dataValidation>
    <dataValidation type="decimal" allowBlank="1" showInputMessage="1" showErrorMessage="1" error="Max. 10 Punkte" sqref="N35:N40 L35:L40 P35:P40 J35:J40 R35:R40" xr:uid="{CECF56FA-CBC5-4CE6-9BD9-EE414C237936}">
      <formula1>0</formula1>
      <formula2>10</formula2>
    </dataValidation>
    <dataValidation type="list" allowBlank="1" showInputMessage="1" sqref="D43 E24" xr:uid="{A4EF75D6-2494-4341-B275-180AEE208115}">
      <formula1>Länder_und_Regionen</formula1>
    </dataValidation>
    <dataValidation type="list" allowBlank="1" showInputMessage="1" showErrorMessage="1" sqref="C23:C24" xr:uid="{8B68EAD9-EDFC-4EA0-885E-63D9FE5ADAB3}">
      <formula1>Mindestzahl</formula1>
    </dataValidation>
    <dataValidation type="list" allowBlank="1" showInputMessage="1" sqref="R23 J11:J15 N11:N15 J23 N23 P11:P15 P23 R11:R15 L11:L15 L23 J17:J18 L17:L18 N17:N18 P17:P18 R17:R18" xr:uid="{85693017-2460-4E95-8B7E-4C18F4D241A4}">
      <formula1>Auswahl_ja_nein</formula1>
    </dataValidation>
    <dataValidation type="list" allowBlank="1" showInputMessage="1" sqref="J19 P19 L19 N19 R19" xr:uid="{78386025-224C-40C2-A1C1-C2F588B020D0}">
      <formula1>geeignet_ungeeignet</formula1>
    </dataValidation>
    <dataValidation type="list" allowBlank="1" showInputMessage="1" showErrorMessage="1" sqref="N22 N25 J22 J25 J27 P22 P25 P27 L22 L25 L27 N27 R22 R25 R27" xr:uid="{5EEE5194-D523-4EB5-8346-71E83BF792E0}">
      <formula1>geeignet_ungeeignet</formula1>
    </dataValidation>
    <dataValidation type="list" allowBlank="1" showInputMessage="1" showErrorMessage="1" sqref="A2:D2" xr:uid="{4D903F72-6FF1-41C7-8B54-418A3389CC5B}">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D17EDA0-4A4D-4765-B019-1EFA08B49B4A}">
          <x14:formula1>
            <xm:f>'Listes de sélection'!$E$2:$E$4</xm:f>
          </x14:formula1>
          <xm:sqref>J16 P16 L16 N16 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765BE-1A65-4044-A2F6-09508BBD1F53}">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5.109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688</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21-25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689</v>
      </c>
      <c r="K8" s="197"/>
      <c r="L8" s="196" t="s">
        <v>690</v>
      </c>
      <c r="M8" s="197"/>
      <c r="N8" s="196" t="s">
        <v>691</v>
      </c>
      <c r="O8" s="197"/>
      <c r="P8" s="196" t="s">
        <v>692</v>
      </c>
      <c r="Q8" s="197"/>
      <c r="R8" s="196" t="s">
        <v>693</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9.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55" priority="16" operator="notEqual">
      <formula>100</formula>
    </cfRule>
  </conditionalFormatting>
  <conditionalFormatting sqref="K47">
    <cfRule type="cellIs" dxfId="254" priority="13" operator="equal">
      <formula>3</formula>
    </cfRule>
    <cfRule type="cellIs" dxfId="253" priority="14" operator="equal">
      <formula>2</formula>
    </cfRule>
    <cfRule type="cellIs" dxfId="252" priority="15" operator="equal">
      <formula>1</formula>
    </cfRule>
  </conditionalFormatting>
  <conditionalFormatting sqref="M47">
    <cfRule type="cellIs" dxfId="251" priority="10" operator="equal">
      <formula>3</formula>
    </cfRule>
    <cfRule type="cellIs" dxfId="250" priority="11" operator="equal">
      <formula>2</formula>
    </cfRule>
    <cfRule type="cellIs" dxfId="249" priority="12" operator="equal">
      <formula>1</formula>
    </cfRule>
  </conditionalFormatting>
  <conditionalFormatting sqref="O47">
    <cfRule type="cellIs" dxfId="248" priority="7" operator="equal">
      <formula>3</formula>
    </cfRule>
    <cfRule type="cellIs" dxfId="247" priority="8" operator="equal">
      <formula>2</formula>
    </cfRule>
    <cfRule type="cellIs" dxfId="246" priority="9" operator="equal">
      <formula>1</formula>
    </cfRule>
  </conditionalFormatting>
  <conditionalFormatting sqref="Q47">
    <cfRule type="cellIs" dxfId="245" priority="4" operator="equal">
      <formula>3</formula>
    </cfRule>
    <cfRule type="cellIs" dxfId="244" priority="5" operator="equal">
      <formula>2</formula>
    </cfRule>
    <cfRule type="cellIs" dxfId="243" priority="6" operator="equal">
      <formula>1</formula>
    </cfRule>
  </conditionalFormatting>
  <conditionalFormatting sqref="S47">
    <cfRule type="cellIs" dxfId="242" priority="1" operator="equal">
      <formula>3</formula>
    </cfRule>
    <cfRule type="cellIs" dxfId="241" priority="2" operator="equal">
      <formula>2</formula>
    </cfRule>
    <cfRule type="cellIs" dxfId="240" priority="3" operator="equal">
      <formula>1</formula>
    </cfRule>
  </conditionalFormatting>
  <dataValidations count="8">
    <dataValidation type="whole" errorStyle="warning" allowBlank="1" showInputMessage="1" showErrorMessage="1" sqref="I35:I40 I43 I45" xr:uid="{EDAE9D45-6BCE-4042-8855-E63F23B17402}">
      <formula1>0</formula1>
      <formula2>100</formula2>
    </dataValidation>
    <dataValidation type="decimal" allowBlank="1" showInputMessage="1" showErrorMessage="1" error="Max. 10 Punkte" sqref="N35:N40 L35:L40 P35:P40 J35:J40 R35:R40" xr:uid="{447FDB67-05F2-4D63-A35E-B6E53F238A38}">
      <formula1>0</formula1>
      <formula2>10</formula2>
    </dataValidation>
    <dataValidation type="list" allowBlank="1" showInputMessage="1" sqref="D43 E24" xr:uid="{90848EC4-27F1-4927-B33C-7F46E83B1A03}">
      <formula1>Länder_und_Regionen</formula1>
    </dataValidation>
    <dataValidation type="list" allowBlank="1" showInputMessage="1" showErrorMessage="1" sqref="C23:C24" xr:uid="{E787FA5C-3D69-4495-84CE-31177E7AFB03}">
      <formula1>Mindestzahl</formula1>
    </dataValidation>
    <dataValidation type="list" allowBlank="1" showInputMessage="1" sqref="R23 J11:J15 N11:N15 J23 N23 P11:P15 P23 R11:R15 L11:L15 L23 J17:J18 L17:L18 N17:N18 P17:P18 R17:R18" xr:uid="{89C99B4A-740A-4C3F-B1CD-8154763D1100}">
      <formula1>Auswahl_ja_nein</formula1>
    </dataValidation>
    <dataValidation type="list" allowBlank="1" showInputMessage="1" sqref="J19 P19 L19 N19 R19" xr:uid="{6A1291CE-8984-4587-BF8E-33FB88096E6E}">
      <formula1>geeignet_ungeeignet</formula1>
    </dataValidation>
    <dataValidation type="list" allowBlank="1" showInputMessage="1" showErrorMessage="1" sqref="N22 N25 J22 J25 J27 P22 P25 P27 L22 L25 L27 N27 R22 R25 R27" xr:uid="{8E315332-DD5F-49AD-A3A2-29341C43D80B}">
      <formula1>geeignet_ungeeignet</formula1>
    </dataValidation>
    <dataValidation type="list" allowBlank="1" showInputMessage="1" showErrorMessage="1" sqref="A2:D2" xr:uid="{7A1BC4BA-428A-4FC6-BEFB-681334B58A8E}">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0DE4E5A-FA8C-4BF9-95C9-A15E6F8F5E32}">
          <x14:formula1>
            <xm:f>'Listes de sélection'!$E$2:$E$4</xm:f>
          </x14:formula1>
          <xm:sqref>J16 P16 L16 N16 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FF95D-2223-4791-9A77-135BC65B13C6}">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886718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694</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26-30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695</v>
      </c>
      <c r="K8" s="197"/>
      <c r="L8" s="196" t="s">
        <v>696</v>
      </c>
      <c r="M8" s="197"/>
      <c r="N8" s="196" t="s">
        <v>697</v>
      </c>
      <c r="O8" s="197"/>
      <c r="P8" s="196" t="s">
        <v>698</v>
      </c>
      <c r="Q8" s="197"/>
      <c r="R8" s="196" t="s">
        <v>699</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6.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39" priority="16" operator="notEqual">
      <formula>100</formula>
    </cfRule>
  </conditionalFormatting>
  <conditionalFormatting sqref="K47">
    <cfRule type="cellIs" dxfId="238" priority="13" operator="equal">
      <formula>3</formula>
    </cfRule>
    <cfRule type="cellIs" dxfId="237" priority="14" operator="equal">
      <formula>2</formula>
    </cfRule>
    <cfRule type="cellIs" dxfId="236" priority="15" operator="equal">
      <formula>1</formula>
    </cfRule>
  </conditionalFormatting>
  <conditionalFormatting sqref="M47">
    <cfRule type="cellIs" dxfId="235" priority="10" operator="equal">
      <formula>3</formula>
    </cfRule>
    <cfRule type="cellIs" dxfId="234" priority="11" operator="equal">
      <formula>2</formula>
    </cfRule>
    <cfRule type="cellIs" dxfId="233" priority="12" operator="equal">
      <formula>1</formula>
    </cfRule>
  </conditionalFormatting>
  <conditionalFormatting sqref="O47">
    <cfRule type="cellIs" dxfId="232" priority="7" operator="equal">
      <formula>3</formula>
    </cfRule>
    <cfRule type="cellIs" dxfId="231" priority="8" operator="equal">
      <formula>2</formula>
    </cfRule>
    <cfRule type="cellIs" dxfId="230" priority="9" operator="equal">
      <formula>1</formula>
    </cfRule>
  </conditionalFormatting>
  <conditionalFormatting sqref="Q47">
    <cfRule type="cellIs" dxfId="229" priority="4" operator="equal">
      <formula>3</formula>
    </cfRule>
    <cfRule type="cellIs" dxfId="228" priority="5" operator="equal">
      <formula>2</formula>
    </cfRule>
    <cfRule type="cellIs" dxfId="227" priority="6" operator="equal">
      <formula>1</formula>
    </cfRule>
  </conditionalFormatting>
  <conditionalFormatting sqref="S47">
    <cfRule type="cellIs" dxfId="226" priority="1" operator="equal">
      <formula>3</formula>
    </cfRule>
    <cfRule type="cellIs" dxfId="225" priority="2" operator="equal">
      <formula>2</formula>
    </cfRule>
    <cfRule type="cellIs" dxfId="224" priority="3" operator="equal">
      <formula>1</formula>
    </cfRule>
  </conditionalFormatting>
  <dataValidations count="8">
    <dataValidation type="whole" errorStyle="warning" allowBlank="1" showInputMessage="1" showErrorMessage="1" sqref="I35:I40 I43 I45" xr:uid="{C3EF99CB-7809-49E8-ADDC-724C4C8FCB20}">
      <formula1>0</formula1>
      <formula2>100</formula2>
    </dataValidation>
    <dataValidation type="decimal" allowBlank="1" showInputMessage="1" showErrorMessage="1" error="Max. 10 Punkte" sqref="N35:N40 L35:L40 P35:P40 J35:J40 R35:R40" xr:uid="{20479236-3370-440C-A62B-12607B10CC8D}">
      <formula1>0</formula1>
      <formula2>10</formula2>
    </dataValidation>
    <dataValidation type="list" allowBlank="1" showInputMessage="1" sqref="D43 E24" xr:uid="{C20FD6D8-E672-493F-9686-D9E7E2AA5477}">
      <formula1>Länder_und_Regionen</formula1>
    </dataValidation>
    <dataValidation type="list" allowBlank="1" showInputMessage="1" showErrorMessage="1" sqref="C23:C24" xr:uid="{32AFDB68-5ECA-4D7C-890B-0EE6C33079BB}">
      <formula1>Mindestzahl</formula1>
    </dataValidation>
    <dataValidation type="list" allowBlank="1" showInputMessage="1" sqref="R23 J11:J15 N11:N15 J23 N23 P11:P15 P23 R11:R15 L11:L15 L23 J17:J18 L17:L18 N17:N18 P17:P18 R17:R18" xr:uid="{D26D6B7B-6076-4A84-807D-F020AF463B4A}">
      <formula1>Auswahl_ja_nein</formula1>
    </dataValidation>
    <dataValidation type="list" allowBlank="1" showInputMessage="1" sqref="J19 P19 L19 N19 R19" xr:uid="{C716BA5F-E2EC-4B62-807E-CFBCB9E1FB0B}">
      <formula1>geeignet_ungeeignet</formula1>
    </dataValidation>
    <dataValidation type="list" allowBlank="1" showInputMessage="1" showErrorMessage="1" sqref="N22 N25 J22 J25 J27 P22 P25 P27 L22 L25 L27 N27 R22 R25 R27" xr:uid="{6C09BBFA-958B-481C-91CF-852700EAE413}">
      <formula1>geeignet_ungeeignet</formula1>
    </dataValidation>
    <dataValidation type="list" allowBlank="1" showInputMessage="1" showErrorMessage="1" sqref="A2:D2" xr:uid="{49D16350-8F0E-48B2-8493-98B90D54B4D3}">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3C37F584-1F80-41D3-883D-E17A8452C909}">
          <x14:formula1>
            <xm:f>'Listes de sélection'!$E$2:$E$4</xm:f>
          </x14:formula1>
          <xm:sqref>J16 P16 L16 N16 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CED2-7E7A-4CB7-B6E4-39C37E156F84}">
  <dimension ref="A1:V51"/>
  <sheetViews>
    <sheetView showGridLines="0" zoomScaleNormal="100" zoomScaleSheetLayoutView="75" workbookViewId="0">
      <selection sqref="A1:P1"/>
    </sheetView>
  </sheetViews>
  <sheetFormatPr baseColWidth="10" defaultColWidth="5.6640625" defaultRowHeight="10.4" customHeight="1"/>
  <cols>
    <col min="1" max="1" width="4.44140625" style="3" customWidth="1"/>
    <col min="2" max="2" width="15.332031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3.664062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6640625" style="2"/>
  </cols>
  <sheetData>
    <row r="1" spans="1:21" ht="69.75" customHeight="1">
      <c r="A1" s="239" t="s">
        <v>650</v>
      </c>
      <c r="B1" s="239"/>
      <c r="C1" s="239"/>
      <c r="D1" s="239"/>
      <c r="E1" s="239"/>
      <c r="F1" s="239"/>
      <c r="G1" s="239"/>
      <c r="H1" s="239"/>
      <c r="I1" s="239"/>
      <c r="J1" s="239"/>
      <c r="K1" s="239"/>
      <c r="L1" s="239"/>
      <c r="M1" s="239"/>
      <c r="N1" s="239"/>
      <c r="O1" s="239"/>
      <c r="P1" s="239"/>
      <c r="Q1" s="198"/>
      <c r="R1" s="198"/>
      <c r="S1" s="198"/>
      <c r="U1" s="41" t="s">
        <v>700</v>
      </c>
    </row>
    <row r="2" spans="1:21" ht="11.25" customHeight="1">
      <c r="A2" s="206" t="s">
        <v>786</v>
      </c>
      <c r="B2" s="206"/>
      <c r="C2" s="206"/>
      <c r="D2" s="206"/>
      <c r="E2" s="43"/>
      <c r="F2" s="43"/>
      <c r="G2" s="43"/>
      <c r="H2" s="43"/>
      <c r="I2" s="42"/>
      <c r="J2" s="11"/>
      <c r="K2" s="42"/>
      <c r="L2" s="11"/>
      <c r="M2" s="42"/>
      <c r="N2" s="11"/>
      <c r="O2" s="42"/>
      <c r="P2" s="11"/>
      <c r="Q2" s="42"/>
      <c r="R2" s="44" t="str">
        <f>U1 &amp; " sur " &amp;
IF(SUM('CandidatsSoumissionnaires96-100'!K46:S46)&gt;0,"100",
IF(SUM('CandidatsSoumissionnaires 91-95'!K46:S46)&gt;0,"95",
IF(SUM('CandidatsSoumissionnaires 86-90'!K46:S46)&gt;0,"90",
IF(SUM('CandidatsSoumissionnaires 81-85'!K46:S46)&gt;0,"85",
IF(SUM('CandidatsSoumissionnaires 76-80'!K46:S46)&gt;0,"80",
IF(SUM('CandidatsSoumissionnaires 71-75'!K46:S46)&gt;0,"75",
IF(SUM('CandidatsSoumissionnaires 66-70'!K46:S46)&gt;0,"70",
IF(SUM('CandidatsSoumissionnaires 61-65'!K46:S46)&gt;0,"65",
IF(SUM('CandidatsSoumissionnaires 56-60'!K46:S46)&gt;0,"60",
IF(SUM('CandidatsSoumissionnaires 51-55'!K46:S46)&gt;0,"55",
IF(SUM('CandidatsSoumissionnaires 46-50'!K46:S46)&gt;0,"50",
IF(SUM('CandidatsSoumissionnaires 41-45'!K46:S46)&gt;0,"45",
IF(SUM('CandidatsSoumissionnaires 36-40'!K46:S46)&gt;0,"40",
IF(SUM('CandidatsSoumissionnaires 31-35'!K46:S46)&gt;0,"35",
IF(SUM('CandidatsSoumissionnaires 26-30'!K46:S46)&gt;0,"30",
IF(SUM('CandidatsSoumissionnaires 21-25'!K46:S46)&gt;0,"25",
IF(SUM('CandidatsSoumissionnaires 16-20'!K46:S46)&gt;0,"20",
IF(SUM('CandidatsSoumissionnaires 11-15'!K46:S46)&gt;0,"15",
IF(SUM('CandidatsSoumissionnaires 6-10'!K46:S46)&gt;0,"10",
IF(SUM('CandidatsSoumissionnaires 1-5'!K46:S46)&gt;0,"5",
"0"))))))))))))))))))))</f>
        <v>CandidatsSoumissionnaires 31-35 sur 0</v>
      </c>
      <c r="S2"/>
      <c r="T2" s="34" t="s">
        <v>784</v>
      </c>
      <c r="U2" s="34"/>
    </row>
    <row r="3" spans="1:21" ht="4.6500000000000004" customHeight="1">
      <c r="A3" s="45"/>
      <c r="B3" s="46"/>
      <c r="C3" s="46"/>
      <c r="D3" s="46"/>
      <c r="E3" s="46"/>
      <c r="F3" s="46"/>
      <c r="G3" s="47"/>
      <c r="H3" s="47"/>
      <c r="I3" s="47"/>
      <c r="J3" s="47"/>
      <c r="K3" s="47"/>
      <c r="L3" s="47"/>
      <c r="M3" s="47"/>
      <c r="N3" s="48"/>
      <c r="O3" s="48"/>
      <c r="P3" s="48"/>
      <c r="Q3" s="48"/>
      <c r="R3" s="49"/>
      <c r="S3" s="13"/>
    </row>
    <row r="4" spans="1:21" ht="11.25" customHeight="1">
      <c r="A4" s="45">
        <f>ROW(A1)</f>
        <v>1</v>
      </c>
      <c r="B4" s="50" t="s">
        <v>345</v>
      </c>
      <c r="C4" s="51"/>
      <c r="D4" s="238" t="str">
        <f>IF('CandidatsSoumissionnaires 1-5'!$D$4 = "", "", 'CandidatsSoumissionnaires 1-5'!$D$4)</f>
        <v>Louis Ratomahenina</v>
      </c>
      <c r="E4" s="238"/>
      <c r="F4" s="238"/>
      <c r="G4" s="238"/>
      <c r="H4" s="188" t="s">
        <v>663</v>
      </c>
      <c r="I4" s="188"/>
      <c r="J4" s="238" t="str">
        <f>IF('CandidatsSoumissionnaires 1-5'!$J$4 = "", "", 'CandidatsSoumissionnaires 1-5'!$J$4)</f>
        <v>Strengthen digital governance transformation in Djibouti</v>
      </c>
      <c r="K4" s="238"/>
      <c r="L4" s="238"/>
      <c r="M4" s="238"/>
      <c r="N4" s="238"/>
      <c r="O4" s="238"/>
      <c r="P4" s="227" t="s">
        <v>807</v>
      </c>
      <c r="Q4" s="227"/>
      <c r="R4" s="238" t="str">
        <f>IF('CandidatsSoumissionnaires 1-5'!$R$4 = "", "", 'CandidatsSoumissionnaires 1-5'!$R$4)</f>
        <v/>
      </c>
      <c r="S4" s="238"/>
    </row>
    <row r="5" spans="1:21" ht="11.25" customHeight="1">
      <c r="A5" s="45">
        <f t="shared" ref="A5:A47" si="0">ROW(A2)</f>
        <v>2</v>
      </c>
      <c r="B5" s="50" t="s">
        <v>352</v>
      </c>
      <c r="C5" s="50"/>
      <c r="D5" s="238" t="str">
        <f>IF('CandidatsSoumissionnaires 1-5'!$D$5 = "", "", 'CandidatsSoumissionnaires 1-5'!$D$5)</f>
        <v>Adeyabeba Shimelis</v>
      </c>
      <c r="E5" s="238"/>
      <c r="F5" s="238"/>
      <c r="G5" s="238"/>
      <c r="H5" s="224" t="s">
        <v>664</v>
      </c>
      <c r="I5" s="224"/>
      <c r="J5" s="238" t="str">
        <f>IF('CandidatsSoumissionnaires 1-5'!$J$5 = "", "", 'CandidatsSoumissionnaires 1-5'!$J$5)</f>
        <v>Recrutement d'un cabinet local en digitalisation des services</v>
      </c>
      <c r="K5" s="238"/>
      <c r="L5" s="238"/>
      <c r="M5" s="238"/>
      <c r="N5" s="238"/>
      <c r="O5" s="238"/>
      <c r="P5" s="188"/>
      <c r="Q5" s="188"/>
      <c r="R5" s="237"/>
      <c r="S5" s="237"/>
    </row>
    <row r="6" spans="1:21" ht="11.25" customHeight="1">
      <c r="A6" s="45">
        <f t="shared" si="0"/>
        <v>3</v>
      </c>
      <c r="B6" s="50" t="s">
        <v>353</v>
      </c>
      <c r="C6" s="51"/>
      <c r="D6" s="238" t="str">
        <f>IF('CandidatsSoumissionnaires 1-5'!$D$6 = "", "", 'CandidatsSoumissionnaires 1-5'!$D$6)</f>
        <v>Ellen Hanefeld</v>
      </c>
      <c r="E6" s="238"/>
      <c r="F6" s="238"/>
      <c r="G6" s="238"/>
      <c r="H6" s="224"/>
      <c r="I6" s="224"/>
      <c r="J6" s="238"/>
      <c r="K6" s="238"/>
      <c r="L6" s="238"/>
      <c r="M6" s="238"/>
      <c r="N6" s="238"/>
      <c r="O6" s="238"/>
      <c r="P6" s="53"/>
      <c r="Q6" s="52"/>
      <c r="R6" s="190"/>
      <c r="S6" s="190"/>
    </row>
    <row r="7" spans="1:21" ht="14.15" customHeight="1">
      <c r="A7" s="45">
        <f t="shared" si="0"/>
        <v>4</v>
      </c>
      <c r="B7" s="54"/>
      <c r="C7" s="54"/>
      <c r="D7" s="54"/>
      <c r="E7" s="54"/>
      <c r="F7" s="54"/>
      <c r="G7" s="55"/>
      <c r="H7" s="55"/>
      <c r="I7" s="55"/>
      <c r="J7" s="55"/>
      <c r="K7" s="55"/>
      <c r="L7" s="55"/>
      <c r="M7" s="55"/>
      <c r="N7" s="56"/>
      <c r="O7" s="56"/>
      <c r="P7" s="56"/>
      <c r="Q7" s="56"/>
      <c r="R7" s="57"/>
      <c r="S7" s="23"/>
    </row>
    <row r="8" spans="1:21" s="1" customFormat="1" ht="25.5" customHeight="1">
      <c r="A8" s="45">
        <f t="shared" si="0"/>
        <v>5</v>
      </c>
      <c r="B8" s="58"/>
      <c r="C8" s="58"/>
      <c r="D8" s="58"/>
      <c r="E8" s="58"/>
      <c r="F8" s="58"/>
      <c r="G8" s="58"/>
      <c r="H8" s="58"/>
      <c r="I8" s="59"/>
      <c r="J8" s="196" t="s">
        <v>701</v>
      </c>
      <c r="K8" s="197"/>
      <c r="L8" s="196" t="s">
        <v>702</v>
      </c>
      <c r="M8" s="197"/>
      <c r="N8" s="196" t="s">
        <v>703</v>
      </c>
      <c r="O8" s="197"/>
      <c r="P8" s="196" t="s">
        <v>704</v>
      </c>
      <c r="Q8" s="197"/>
      <c r="R8" s="196" t="s">
        <v>705</v>
      </c>
      <c r="S8" s="199"/>
    </row>
    <row r="9" spans="1:21" s="1" customFormat="1" ht="25.5" customHeight="1">
      <c r="A9" s="45">
        <f t="shared" si="0"/>
        <v>6</v>
      </c>
      <c r="B9" s="60" t="s">
        <v>360</v>
      </c>
      <c r="C9" s="58"/>
      <c r="D9" s="58"/>
      <c r="E9" s="58"/>
      <c r="F9" s="58"/>
      <c r="G9" s="58"/>
      <c r="H9" s="58"/>
      <c r="I9" s="62"/>
      <c r="J9" s="61"/>
      <c r="K9" s="62"/>
      <c r="L9" s="61"/>
      <c r="M9" s="62"/>
      <c r="N9" s="61"/>
      <c r="O9" s="62"/>
      <c r="P9" s="61"/>
      <c r="Q9" s="62"/>
      <c r="R9" s="61"/>
    </row>
    <row r="10" spans="1:21" s="4" customFormat="1" ht="12.75" customHeight="1">
      <c r="A10" s="45">
        <f t="shared" si="0"/>
        <v>7</v>
      </c>
      <c r="B10" s="63" t="s">
        <v>651</v>
      </c>
      <c r="C10" s="64"/>
      <c r="D10" s="64"/>
      <c r="E10" s="64"/>
      <c r="F10" s="64"/>
      <c r="G10" s="64"/>
      <c r="H10" s="64"/>
      <c r="I10" s="65"/>
      <c r="J10" s="204"/>
      <c r="K10" s="205"/>
      <c r="L10" s="204"/>
      <c r="M10" s="205"/>
      <c r="N10" s="204"/>
      <c r="O10" s="205"/>
      <c r="P10" s="204"/>
      <c r="Q10" s="205"/>
      <c r="R10" s="204"/>
      <c r="S10" s="205"/>
    </row>
    <row r="11" spans="1:21" ht="12.15" customHeight="1">
      <c r="A11" s="45">
        <f t="shared" si="0"/>
        <v>8</v>
      </c>
      <c r="B11" s="225" t="s">
        <v>644</v>
      </c>
      <c r="C11" s="225"/>
      <c r="D11" s="225"/>
      <c r="E11" s="225"/>
      <c r="F11" s="225"/>
      <c r="G11" s="225"/>
      <c r="H11" s="67"/>
      <c r="I11" s="68"/>
      <c r="J11" s="200"/>
      <c r="K11" s="201"/>
      <c r="L11" s="200"/>
      <c r="M11" s="201"/>
      <c r="N11" s="200"/>
      <c r="O11" s="201"/>
      <c r="P11" s="200"/>
      <c r="Q11" s="201"/>
      <c r="R11" s="200"/>
      <c r="S11" s="201"/>
    </row>
    <row r="12" spans="1:21" ht="12.15" customHeight="1">
      <c r="A12" s="45">
        <f t="shared" si="0"/>
        <v>9</v>
      </c>
      <c r="B12" s="182" t="s">
        <v>642</v>
      </c>
      <c r="C12" s="182"/>
      <c r="D12" s="182"/>
      <c r="E12" s="182"/>
      <c r="F12" s="182"/>
      <c r="G12" s="182"/>
      <c r="H12" s="69"/>
      <c r="I12" s="70"/>
      <c r="J12" s="202"/>
      <c r="K12" s="203"/>
      <c r="L12" s="202"/>
      <c r="M12" s="203"/>
      <c r="N12" s="202"/>
      <c r="O12" s="203"/>
      <c r="P12" s="202"/>
      <c r="Q12" s="203"/>
      <c r="R12" s="202"/>
      <c r="S12" s="203"/>
    </row>
    <row r="13" spans="1:21" ht="12.15" customHeight="1">
      <c r="A13" s="45">
        <f t="shared" si="0"/>
        <v>10</v>
      </c>
      <c r="B13" s="182" t="s">
        <v>643</v>
      </c>
      <c r="C13" s="182"/>
      <c r="D13" s="182"/>
      <c r="E13" s="182"/>
      <c r="F13" s="182"/>
      <c r="G13" s="182"/>
      <c r="H13" s="69"/>
      <c r="I13" s="70"/>
      <c r="J13" s="202"/>
      <c r="K13" s="203"/>
      <c r="L13" s="202"/>
      <c r="M13" s="203"/>
      <c r="N13" s="202"/>
      <c r="O13" s="203"/>
      <c r="P13" s="202"/>
      <c r="Q13" s="203"/>
      <c r="R13" s="202"/>
      <c r="S13" s="203"/>
      <c r="U13" s="71"/>
    </row>
    <row r="14" spans="1:21" ht="12.15" customHeight="1">
      <c r="A14" s="45">
        <f t="shared" si="0"/>
        <v>11</v>
      </c>
      <c r="B14" s="215" t="s">
        <v>669</v>
      </c>
      <c r="C14" s="215"/>
      <c r="D14" s="215"/>
      <c r="E14" s="215"/>
      <c r="F14" s="215"/>
      <c r="G14" s="215"/>
      <c r="H14" s="69"/>
      <c r="I14" s="70"/>
      <c r="J14" s="202"/>
      <c r="K14" s="203"/>
      <c r="L14" s="202"/>
      <c r="M14" s="203"/>
      <c r="N14" s="202"/>
      <c r="O14" s="203"/>
      <c r="P14" s="202"/>
      <c r="Q14" s="203"/>
      <c r="R14" s="202"/>
      <c r="S14" s="203"/>
      <c r="U14" s="71"/>
    </row>
    <row r="15" spans="1:21" ht="11.25" customHeight="1">
      <c r="A15" s="45">
        <f t="shared" si="0"/>
        <v>12</v>
      </c>
      <c r="B15" s="182" t="s">
        <v>359</v>
      </c>
      <c r="C15" s="182"/>
      <c r="D15" s="182"/>
      <c r="E15" s="182"/>
      <c r="F15" s="182"/>
      <c r="G15" s="182"/>
      <c r="H15" s="69"/>
      <c r="I15" s="70"/>
      <c r="J15" s="202"/>
      <c r="K15" s="203"/>
      <c r="L15" s="202"/>
      <c r="M15" s="203"/>
      <c r="N15" s="202"/>
      <c r="O15" s="203"/>
      <c r="P15" s="202"/>
      <c r="Q15" s="203"/>
      <c r="R15" s="202"/>
      <c r="S15" s="203"/>
    </row>
    <row r="16" spans="1:21" ht="21.9" customHeight="1">
      <c r="A16" s="45">
        <f t="shared" si="0"/>
        <v>13</v>
      </c>
      <c r="B16" s="226" t="s">
        <v>646</v>
      </c>
      <c r="C16" s="226"/>
      <c r="D16" s="226"/>
      <c r="E16" s="226"/>
      <c r="F16" s="226"/>
      <c r="G16" s="226"/>
      <c r="H16" s="72"/>
      <c r="I16" s="70"/>
      <c r="J16" s="202"/>
      <c r="K16" s="203"/>
      <c r="L16" s="202"/>
      <c r="M16" s="203"/>
      <c r="N16" s="202"/>
      <c r="O16" s="203"/>
      <c r="P16" s="202"/>
      <c r="Q16" s="203"/>
      <c r="R16" s="202"/>
      <c r="S16" s="203"/>
    </row>
    <row r="17" spans="1:22" ht="48.9" customHeight="1">
      <c r="A17" s="45">
        <f t="shared" si="0"/>
        <v>14</v>
      </c>
      <c r="B17" s="182" t="s">
        <v>661</v>
      </c>
      <c r="C17" s="182"/>
      <c r="D17" s="182"/>
      <c r="E17" s="182"/>
      <c r="F17" s="182"/>
      <c r="G17" s="73" t="s">
        <v>253</v>
      </c>
      <c r="H17" s="35">
        <f>IF('CandidatsSoumissionnaires 1-5'!$H$17 = "", "", 'CandidatsSoumissionnaires 1-5'!$H$17)</f>
        <v>100000</v>
      </c>
      <c r="I17" s="74" t="s">
        <v>790</v>
      </c>
      <c r="J17" s="202"/>
      <c r="K17" s="203"/>
      <c r="L17" s="202"/>
      <c r="M17" s="203"/>
      <c r="N17" s="202"/>
      <c r="O17" s="203"/>
      <c r="P17" s="202"/>
      <c r="Q17" s="203"/>
      <c r="R17" s="202"/>
      <c r="S17" s="203"/>
    </row>
    <row r="18" spans="1:22" ht="23.4" customHeight="1">
      <c r="A18" s="45">
        <f t="shared" si="0"/>
        <v>15</v>
      </c>
      <c r="B18" s="186" t="s">
        <v>645</v>
      </c>
      <c r="C18" s="186"/>
      <c r="D18" s="186"/>
      <c r="E18" s="186"/>
      <c r="F18" s="186"/>
      <c r="G18" s="75" t="s">
        <v>253</v>
      </c>
      <c r="H18" s="36">
        <f>IF('CandidatsSoumissionnaires 1-5'!$H$18 = "", "", 'CandidatsSoumissionnaires 1-5'!$H$18)</f>
        <v>5</v>
      </c>
      <c r="I18" s="76" t="s">
        <v>316</v>
      </c>
      <c r="J18" s="202"/>
      <c r="K18" s="203"/>
      <c r="L18" s="202"/>
      <c r="M18" s="203"/>
      <c r="N18" s="202"/>
      <c r="O18" s="203"/>
      <c r="P18" s="202"/>
      <c r="Q18" s="203"/>
      <c r="R18" s="202"/>
      <c r="S18" s="203"/>
    </row>
    <row r="19" spans="1:22" ht="11.25" customHeight="1">
      <c r="A19" s="45">
        <f t="shared" si="0"/>
        <v>16</v>
      </c>
      <c r="B19" s="77" t="s">
        <v>323</v>
      </c>
      <c r="C19" s="78"/>
      <c r="D19" s="78"/>
      <c r="E19" s="78"/>
      <c r="F19" s="78"/>
      <c r="G19" s="78"/>
      <c r="H19" s="79"/>
      <c r="I19" s="80"/>
      <c r="J19" s="200"/>
      <c r="K19" s="201"/>
      <c r="L19" s="200"/>
      <c r="M19" s="201"/>
      <c r="N19" s="200"/>
      <c r="O19" s="201"/>
      <c r="P19" s="200"/>
      <c r="Q19" s="201"/>
      <c r="R19" s="200"/>
      <c r="S19" s="201"/>
    </row>
    <row r="20" spans="1:22" s="4" customFormat="1" ht="4.6500000000000004" customHeight="1">
      <c r="A20" s="45">
        <f t="shared" si="0"/>
        <v>17</v>
      </c>
      <c r="B20" s="81"/>
      <c r="C20" s="81"/>
      <c r="D20" s="81"/>
      <c r="E20" s="81"/>
      <c r="F20" s="81"/>
      <c r="G20" s="81"/>
      <c r="H20" s="81"/>
      <c r="I20" s="26"/>
      <c r="J20" s="216"/>
      <c r="K20" s="217"/>
      <c r="L20" s="216"/>
      <c r="M20" s="217"/>
      <c r="N20" s="216"/>
      <c r="O20" s="217"/>
      <c r="P20" s="216"/>
      <c r="Q20" s="217"/>
      <c r="R20" s="216"/>
      <c r="S20" s="217"/>
      <c r="V20" s="2"/>
    </row>
    <row r="21" spans="1:22" s="4" customFormat="1" ht="12.75" customHeight="1">
      <c r="A21" s="45">
        <f t="shared" si="0"/>
        <v>18</v>
      </c>
      <c r="B21" s="63" t="s">
        <v>652</v>
      </c>
      <c r="C21" s="64"/>
      <c r="D21" s="64"/>
      <c r="E21" s="64"/>
      <c r="F21" s="64"/>
      <c r="G21" s="64"/>
      <c r="H21" s="82"/>
      <c r="I21" s="65"/>
      <c r="J21" s="207"/>
      <c r="K21" s="208"/>
      <c r="L21" s="207"/>
      <c r="M21" s="208"/>
      <c r="N21" s="207"/>
      <c r="O21" s="208"/>
      <c r="P21" s="207"/>
      <c r="Q21" s="208"/>
      <c r="R21" s="207"/>
      <c r="S21" s="208"/>
      <c r="V21" s="2"/>
    </row>
    <row r="22" spans="1:22" ht="22.65" customHeight="1">
      <c r="A22" s="45">
        <f t="shared" si="0"/>
        <v>19</v>
      </c>
      <c r="B22" s="183" t="s">
        <v>653</v>
      </c>
      <c r="C22" s="183"/>
      <c r="D22" s="183"/>
      <c r="E22" s="183"/>
      <c r="F22" s="183"/>
      <c r="G22" s="183"/>
      <c r="H22" s="37">
        <f>IF('CandidatsSoumissionnaires 1-5'!$H$22 = "", "", 'CandidatsSoumissionnaires 1-5'!$H$22)</f>
        <v>0</v>
      </c>
      <c r="I22" s="53" t="s">
        <v>790</v>
      </c>
      <c r="J22" s="200"/>
      <c r="K22" s="201"/>
      <c r="L22" s="200"/>
      <c r="M22" s="201"/>
      <c r="N22" s="200"/>
      <c r="O22" s="201"/>
      <c r="P22" s="200"/>
      <c r="Q22" s="201"/>
      <c r="R22" s="200"/>
      <c r="S22" s="201"/>
    </row>
    <row r="23" spans="1:22" ht="24" customHeight="1">
      <c r="A23" s="45">
        <f t="shared" si="0"/>
        <v>20</v>
      </c>
      <c r="B23" s="83" t="s">
        <v>253</v>
      </c>
      <c r="C23" s="38">
        <f>IF('CandidatsSoumissionnaires 1-5'!$C$23 = "", "", 'CandidatsSoumissionnaires 1-5'!$C$23)</f>
        <v>1</v>
      </c>
      <c r="D23" s="222" t="str">
        <f xml:space="preserve"> "projet" &amp;IF(C23=1,"","s")&amp;" de référence dans le domaine"</f>
        <v>projet de référence dans le domaine</v>
      </c>
      <c r="E23" s="222"/>
      <c r="F23" s="218" t="s">
        <v>317</v>
      </c>
      <c r="G23" s="218"/>
      <c r="H23" s="218"/>
      <c r="I23" s="219"/>
      <c r="J23" s="211"/>
      <c r="K23" s="212"/>
      <c r="L23" s="211"/>
      <c r="M23" s="212"/>
      <c r="N23" s="211"/>
      <c r="O23" s="212"/>
      <c r="P23" s="211"/>
      <c r="Q23" s="212"/>
      <c r="R23" s="211"/>
      <c r="S23" s="212"/>
    </row>
    <row r="24" spans="1:22" ht="47.25" customHeight="1">
      <c r="A24" s="45">
        <f t="shared" si="0"/>
        <v>21</v>
      </c>
      <c r="B24" s="51" t="s">
        <v>322</v>
      </c>
      <c r="C24" s="39">
        <f>IF('CandidatsSoumissionnaires 1-5'!$C$24 = "", "", 'CandidatsSoumissionnaires 1-5'!$C$24)</f>
        <v>1</v>
      </c>
      <c r="D24" s="51" t="str">
        <f xml:space="preserve"> "projet" &amp;IF(C24=1,"","s")&amp;" de référence"</f>
        <v>projet de référence</v>
      </c>
      <c r="E24" s="223" t="s">
        <v>639</v>
      </c>
      <c r="F24" s="223"/>
      <c r="G24" s="223"/>
      <c r="H24" s="184" t="s">
        <v>785</v>
      </c>
      <c r="I24" s="185"/>
      <c r="J24" s="213"/>
      <c r="K24" s="214"/>
      <c r="L24" s="213"/>
      <c r="M24" s="214"/>
      <c r="N24" s="213"/>
      <c r="O24" s="214"/>
      <c r="P24" s="213"/>
      <c r="Q24" s="214"/>
      <c r="R24" s="213"/>
      <c r="S24" s="214"/>
    </row>
    <row r="25" spans="1:22" ht="11.25" customHeight="1">
      <c r="A25" s="45">
        <f t="shared" si="0"/>
        <v>22</v>
      </c>
      <c r="B25" s="209" t="s">
        <v>323</v>
      </c>
      <c r="C25" s="209"/>
      <c r="D25" s="209"/>
      <c r="E25" s="209"/>
      <c r="F25" s="209"/>
      <c r="G25" s="209"/>
      <c r="H25" s="209"/>
      <c r="I25" s="210"/>
      <c r="J25" s="220" t="str">
        <f>IF(J23="nein",'Listes de sélection'!$F$3,IF(J23="ja",'Listes de sélection'!$F$2," "))</f>
        <v xml:space="preserve"> </v>
      </c>
      <c r="K25" s="221"/>
      <c r="L25" s="220" t="str">
        <f>IF(L23="nein",'Listes de sélection'!$F$3,IF(L23="ja",'Listes de sélection'!$F$2," "))</f>
        <v xml:space="preserve"> </v>
      </c>
      <c r="M25" s="221"/>
      <c r="N25" s="220" t="str">
        <f>IF(N23="nein",'Listes de sélection'!$F$3,IF(N23="ja",'Listes de sélection'!$F$2," "))</f>
        <v xml:space="preserve"> </v>
      </c>
      <c r="O25" s="221"/>
      <c r="P25" s="220" t="str">
        <f>IF(P23="nein",'Listes de sélection'!$F$3,IF(P23="ja",'Listes de sélection'!$F$2," "))</f>
        <v xml:space="preserve"> </v>
      </c>
      <c r="Q25" s="221"/>
      <c r="R25" s="220" t="str">
        <f>IF(R23="nein",'Listes de sélection'!$F$3,IF(R23="ja",'Listes de sélection'!$F$2," "))</f>
        <v xml:space="preserve"> </v>
      </c>
      <c r="S25" s="221"/>
    </row>
    <row r="26" spans="1:22" s="4" customFormat="1" ht="4.6500000000000004" customHeight="1">
      <c r="A26" s="45">
        <f t="shared" si="0"/>
        <v>23</v>
      </c>
      <c r="B26" s="84"/>
      <c r="C26" s="84"/>
      <c r="D26" s="84"/>
      <c r="E26" s="84"/>
      <c r="F26" s="84"/>
      <c r="G26" s="84"/>
      <c r="H26" s="84"/>
      <c r="I26" s="30"/>
      <c r="J26" s="231"/>
      <c r="K26" s="232"/>
      <c r="L26" s="231"/>
      <c r="M26" s="232"/>
      <c r="N26" s="231"/>
      <c r="O26" s="232"/>
      <c r="P26" s="231"/>
      <c r="Q26" s="232"/>
      <c r="R26" s="231"/>
      <c r="S26" s="232"/>
      <c r="V26" s="2"/>
    </row>
    <row r="27" spans="1:22" ht="13.5" customHeight="1" thickBot="1">
      <c r="A27" s="45">
        <f t="shared" si="0"/>
        <v>24</v>
      </c>
      <c r="B27" s="191" t="s">
        <v>324</v>
      </c>
      <c r="C27" s="191"/>
      <c r="D27" s="191"/>
      <c r="E27" s="191"/>
      <c r="F27" s="191"/>
      <c r="G27" s="191"/>
      <c r="H27" s="191"/>
      <c r="I27" s="192"/>
      <c r="J27" s="193" t="str">
        <f>IF( OR(J19='Listes de sélection'!$F$3,J25='Listes de sélection'!$F$3), 'Listes de sélection'!$F$3, IF(AND(J19='Listes de sélection'!$F$2,J25='Listes de sélection'!$F$2), 'Listes de sélection'!$F$2, ""))</f>
        <v/>
      </c>
      <c r="K27" s="194"/>
      <c r="L27" s="193" t="str">
        <f>IF( OR(L19='Listes de sélection'!$F$3,L25='Listes de sélection'!$F$3), 'Listes de sélection'!$F$3, IF(AND(L19='Listes de sélection'!$F$2,L25='Listes de sélection'!$F$2), 'Listes de sélection'!$F$2, ""))</f>
        <v/>
      </c>
      <c r="M27" s="194"/>
      <c r="N27" s="193" t="str">
        <f>IF( OR(N19='Listes de sélection'!$F$3,N25='Listes de sélection'!$F$3), 'Listes de sélection'!$F$3, IF(AND(N19='Listes de sélection'!$F$2,N25='Listes de sélection'!$F$2), 'Listes de sélection'!$F$2, ""))</f>
        <v/>
      </c>
      <c r="O27" s="194"/>
      <c r="P27" s="193" t="str">
        <f>IF( OR(P19='Listes de sélection'!$F$3,P25='Listes de sélection'!$F$3), 'Listes de sélection'!$F$3, IF(AND(P19='Listes de sélection'!$F$2,P25='Listes de sélection'!$F$2), 'Listes de sélection'!$F$2, ""))</f>
        <v/>
      </c>
      <c r="Q27" s="194"/>
      <c r="R27" s="193" t="str">
        <f>IF( OR(R19='Listes de sélection'!$F$3,R25='Listes de sélection'!$F$3), 'Listes de sélection'!$F$3, IF(AND(R19='Listes de sélection'!$F$2,R25='Listes de sélection'!$F$2), 'Listes de sélection'!$F$2, ""))</f>
        <v/>
      </c>
      <c r="S27" s="194"/>
    </row>
    <row r="28" spans="1:22" s="4" customFormat="1" ht="4.6500000000000004" customHeight="1">
      <c r="A28" s="45">
        <f t="shared" si="0"/>
        <v>25</v>
      </c>
      <c r="B28" s="85"/>
      <c r="C28" s="85"/>
      <c r="D28" s="85"/>
      <c r="E28" s="85"/>
      <c r="F28" s="85"/>
      <c r="G28" s="85"/>
      <c r="H28" s="85"/>
      <c r="I28" s="31"/>
      <c r="J28" s="228"/>
      <c r="K28" s="229"/>
      <c r="L28" s="228"/>
      <c r="M28" s="229"/>
      <c r="N28" s="228"/>
      <c r="O28" s="229"/>
      <c r="P28" s="228"/>
      <c r="Q28" s="229"/>
      <c r="R28" s="228"/>
      <c r="S28" s="230"/>
      <c r="V28" s="2"/>
    </row>
    <row r="29" spans="1:22" s="1" customFormat="1" ht="25.5" customHeight="1">
      <c r="A29" s="45">
        <f t="shared" si="0"/>
        <v>26</v>
      </c>
      <c r="B29" s="60" t="s">
        <v>640</v>
      </c>
      <c r="C29" s="58"/>
      <c r="D29" s="58"/>
      <c r="E29" s="58"/>
      <c r="F29" s="58"/>
      <c r="G29" s="58"/>
      <c r="H29" s="58"/>
      <c r="I29" s="58"/>
      <c r="J29" s="61"/>
      <c r="K29" s="62"/>
      <c r="L29" s="61"/>
      <c r="M29" s="62"/>
      <c r="N29" s="61"/>
      <c r="O29" s="62"/>
      <c r="P29" s="61"/>
      <c r="Q29" s="62"/>
      <c r="R29" s="61"/>
      <c r="S29" s="62"/>
      <c r="V29" s="2"/>
    </row>
    <row r="30" spans="1:22" s="4" customFormat="1" ht="12.75" customHeight="1">
      <c r="A30" s="45">
        <f t="shared" si="0"/>
        <v>27</v>
      </c>
      <c r="B30" s="63" t="s">
        <v>641</v>
      </c>
      <c r="C30" s="86"/>
      <c r="D30" s="86"/>
      <c r="E30" s="86"/>
      <c r="F30" s="86"/>
      <c r="G30" s="86"/>
      <c r="H30" s="86"/>
      <c r="I30" s="87"/>
      <c r="J30" s="66"/>
      <c r="K30" s="88"/>
      <c r="L30" s="66"/>
      <c r="M30" s="88"/>
      <c r="N30" s="66"/>
      <c r="O30" s="88"/>
      <c r="P30" s="66"/>
      <c r="Q30" s="88"/>
      <c r="R30" s="66"/>
      <c r="S30" s="89"/>
      <c r="V30" s="2"/>
    </row>
    <row r="31" spans="1:22" ht="11.25" customHeight="1">
      <c r="A31" s="45">
        <f t="shared" si="0"/>
        <v>28</v>
      </c>
      <c r="B31" s="178">
        <v>1</v>
      </c>
      <c r="C31" s="178"/>
      <c r="D31" s="178"/>
      <c r="E31" s="178"/>
      <c r="F31" s="178"/>
      <c r="G31" s="178"/>
      <c r="H31" s="179"/>
      <c r="I31" s="90">
        <v>2</v>
      </c>
      <c r="J31" s="91">
        <v>3</v>
      </c>
      <c r="K31" s="92">
        <v>4</v>
      </c>
      <c r="L31" s="91">
        <v>5</v>
      </c>
      <c r="M31" s="92">
        <v>6</v>
      </c>
      <c r="N31" s="91">
        <v>7</v>
      </c>
      <c r="O31" s="92">
        <v>8</v>
      </c>
      <c r="P31" s="91">
        <v>9</v>
      </c>
      <c r="Q31" s="92">
        <v>10</v>
      </c>
      <c r="R31" s="93">
        <v>11</v>
      </c>
      <c r="S31" s="94">
        <v>12</v>
      </c>
    </row>
    <row r="32" spans="1:22" ht="11.25" customHeight="1">
      <c r="A32" s="45">
        <f t="shared" si="0"/>
        <v>29</v>
      </c>
      <c r="B32" s="180" t="s">
        <v>1</v>
      </c>
      <c r="C32" s="180"/>
      <c r="D32" s="180"/>
      <c r="E32" s="180"/>
      <c r="F32" s="180"/>
      <c r="G32" s="180"/>
      <c r="H32" s="181"/>
      <c r="I32" s="95" t="s">
        <v>0</v>
      </c>
      <c r="J32" s="96" t="s">
        <v>6</v>
      </c>
      <c r="K32" s="97" t="s">
        <v>2</v>
      </c>
      <c r="L32" s="98" t="s">
        <v>6</v>
      </c>
      <c r="M32" s="99" t="s">
        <v>2</v>
      </c>
      <c r="N32" s="98" t="s">
        <v>6</v>
      </c>
      <c r="O32" s="99" t="s">
        <v>2</v>
      </c>
      <c r="P32" s="98" t="s">
        <v>6</v>
      </c>
      <c r="Q32" s="99" t="s">
        <v>2</v>
      </c>
      <c r="R32" s="100" t="s">
        <v>6</v>
      </c>
      <c r="S32" s="101" t="s">
        <v>2</v>
      </c>
    </row>
    <row r="33" spans="1:22" ht="11.25" customHeight="1">
      <c r="A33" s="45">
        <f t="shared" si="0"/>
        <v>30</v>
      </c>
      <c r="B33" s="102"/>
      <c r="C33" s="102"/>
      <c r="D33" s="102"/>
      <c r="E33" s="102"/>
      <c r="F33" s="102"/>
      <c r="G33" s="102"/>
      <c r="H33" s="102"/>
      <c r="I33" s="103" t="s">
        <v>5</v>
      </c>
      <c r="J33" s="104" t="s">
        <v>7</v>
      </c>
      <c r="K33" s="99" t="s">
        <v>8</v>
      </c>
      <c r="L33" s="104" t="s">
        <v>7</v>
      </c>
      <c r="M33" s="99" t="s">
        <v>318</v>
      </c>
      <c r="N33" s="104" t="s">
        <v>7</v>
      </c>
      <c r="O33" s="99" t="s">
        <v>319</v>
      </c>
      <c r="P33" s="104" t="s">
        <v>7</v>
      </c>
      <c r="Q33" s="99" t="s">
        <v>320</v>
      </c>
      <c r="R33" s="105" t="s">
        <v>7</v>
      </c>
      <c r="S33" s="101" t="s">
        <v>321</v>
      </c>
    </row>
    <row r="34" spans="1:22" s="4" customFormat="1" ht="11.25" customHeight="1">
      <c r="A34" s="45">
        <f t="shared" si="0"/>
        <v>31</v>
      </c>
      <c r="B34" s="106" t="s">
        <v>281</v>
      </c>
      <c r="C34" s="107"/>
      <c r="D34" s="107"/>
      <c r="E34" s="107"/>
      <c r="F34" s="107"/>
      <c r="G34" s="107"/>
      <c r="H34" s="107"/>
      <c r="I34" s="108" t="s">
        <v>4</v>
      </c>
      <c r="J34" s="109"/>
      <c r="K34" s="110"/>
      <c r="L34" s="109"/>
      <c r="M34" s="110"/>
      <c r="N34" s="109"/>
      <c r="O34" s="110"/>
      <c r="P34" s="109"/>
      <c r="Q34" s="110"/>
      <c r="R34" s="109"/>
      <c r="S34" s="110"/>
      <c r="V34" s="2"/>
    </row>
    <row r="35" spans="1:22" ht="11.25" customHeight="1">
      <c r="A35" s="45">
        <f t="shared" si="0"/>
        <v>32</v>
      </c>
      <c r="B35" s="111" t="s">
        <v>282</v>
      </c>
      <c r="C35" s="111"/>
      <c r="D35" s="111"/>
      <c r="E35" s="111"/>
      <c r="F35" s="111"/>
      <c r="G35" s="111"/>
      <c r="H35" s="111"/>
      <c r="I35" s="14"/>
      <c r="J35" s="112"/>
      <c r="K35" s="113">
        <f t="shared" ref="K35" si="1">J35*$I35</f>
        <v>0</v>
      </c>
      <c r="L35" s="112"/>
      <c r="M35" s="113">
        <f t="shared" ref="M35" si="2">L35*$I35</f>
        <v>0</v>
      </c>
      <c r="N35" s="112"/>
      <c r="O35" s="113">
        <f t="shared" ref="O35" si="3">N35*$I35</f>
        <v>0</v>
      </c>
      <c r="P35" s="112"/>
      <c r="Q35" s="113">
        <f t="shared" ref="Q35" si="4">P35*$I35</f>
        <v>0</v>
      </c>
      <c r="R35" s="112"/>
      <c r="S35" s="113">
        <f t="shared" ref="S35" si="5">R35*$I35</f>
        <v>0</v>
      </c>
    </row>
    <row r="36" spans="1:22" ht="11.25" customHeight="1">
      <c r="A36" s="45">
        <f t="shared" si="0"/>
        <v>33</v>
      </c>
      <c r="B36" s="174" t="s">
        <v>283</v>
      </c>
      <c r="C36" s="174"/>
      <c r="D36" s="174"/>
      <c r="E36" s="174"/>
      <c r="F36" s="174"/>
      <c r="G36" s="174"/>
      <c r="H36" s="175"/>
      <c r="I36" s="15">
        <v>10</v>
      </c>
      <c r="J36" s="12"/>
      <c r="K36" s="114">
        <f>J36*$I36</f>
        <v>0</v>
      </c>
      <c r="L36" s="12"/>
      <c r="M36" s="114">
        <f>L36*$I36</f>
        <v>0</v>
      </c>
      <c r="N36" s="12"/>
      <c r="O36" s="114">
        <f>N36*$I36</f>
        <v>0</v>
      </c>
      <c r="P36" s="12"/>
      <c r="Q36" s="114">
        <f>P36*$I36</f>
        <v>0</v>
      </c>
      <c r="R36" s="12"/>
      <c r="S36" s="114">
        <f>R36*$I36</f>
        <v>0</v>
      </c>
    </row>
    <row r="37" spans="1:22" ht="11.25" customHeight="1">
      <c r="A37" s="45">
        <f t="shared" si="0"/>
        <v>34</v>
      </c>
      <c r="B37" s="174" t="s">
        <v>284</v>
      </c>
      <c r="C37" s="174"/>
      <c r="D37" s="174"/>
      <c r="E37" s="174"/>
      <c r="F37" s="174"/>
      <c r="G37" s="174"/>
      <c r="H37" s="175"/>
      <c r="I37" s="15">
        <v>10</v>
      </c>
      <c r="J37" s="12"/>
      <c r="K37" s="114">
        <f t="shared" ref="K37:K40" si="6">J37*$I37</f>
        <v>0</v>
      </c>
      <c r="L37" s="12"/>
      <c r="M37" s="114">
        <f t="shared" ref="M37:M40" si="7">L37*$I37</f>
        <v>0</v>
      </c>
      <c r="N37" s="12"/>
      <c r="O37" s="114">
        <f t="shared" ref="O37:O40" si="8">N37*$I37</f>
        <v>0</v>
      </c>
      <c r="P37" s="12"/>
      <c r="Q37" s="114">
        <f t="shared" ref="Q37:Q40" si="9">P37*$I37</f>
        <v>0</v>
      </c>
      <c r="R37" s="12"/>
      <c r="S37" s="114">
        <f t="shared" ref="S37:S40" si="10">R37*$I37</f>
        <v>0</v>
      </c>
    </row>
    <row r="38" spans="1:22" ht="11.25" customHeight="1">
      <c r="A38" s="45">
        <f t="shared" si="0"/>
        <v>35</v>
      </c>
      <c r="B38" s="174" t="s">
        <v>285</v>
      </c>
      <c r="C38" s="174"/>
      <c r="D38" s="174"/>
      <c r="E38" s="174"/>
      <c r="F38" s="174"/>
      <c r="G38" s="174"/>
      <c r="H38" s="175"/>
      <c r="I38" s="15">
        <v>10</v>
      </c>
      <c r="J38" s="12"/>
      <c r="K38" s="114">
        <f t="shared" si="6"/>
        <v>0</v>
      </c>
      <c r="L38" s="12"/>
      <c r="M38" s="114">
        <f t="shared" si="7"/>
        <v>0</v>
      </c>
      <c r="N38" s="12"/>
      <c r="O38" s="114">
        <f t="shared" si="8"/>
        <v>0</v>
      </c>
      <c r="P38" s="12"/>
      <c r="Q38" s="114">
        <f t="shared" si="9"/>
        <v>0</v>
      </c>
      <c r="R38" s="12"/>
      <c r="S38" s="114">
        <f t="shared" si="10"/>
        <v>0</v>
      </c>
    </row>
    <row r="39" spans="1:22" ht="11.25" customHeight="1">
      <c r="A39" s="45">
        <f t="shared" si="0"/>
        <v>36</v>
      </c>
      <c r="B39" s="174" t="s">
        <v>286</v>
      </c>
      <c r="C39" s="174"/>
      <c r="D39" s="174"/>
      <c r="E39" s="174"/>
      <c r="F39" s="174"/>
      <c r="G39" s="174"/>
      <c r="H39" s="175"/>
      <c r="I39" s="15">
        <v>10</v>
      </c>
      <c r="J39" s="12"/>
      <c r="K39" s="114">
        <f t="shared" si="6"/>
        <v>0</v>
      </c>
      <c r="L39" s="12"/>
      <c r="M39" s="114">
        <f t="shared" si="7"/>
        <v>0</v>
      </c>
      <c r="N39" s="12"/>
      <c r="O39" s="114">
        <f t="shared" si="8"/>
        <v>0</v>
      </c>
      <c r="P39" s="12"/>
      <c r="Q39" s="114">
        <f t="shared" si="9"/>
        <v>0</v>
      </c>
      <c r="R39" s="12"/>
      <c r="S39" s="114">
        <f t="shared" si="10"/>
        <v>0</v>
      </c>
    </row>
    <row r="40" spans="1:22" ht="11.25" customHeight="1">
      <c r="A40" s="45">
        <f t="shared" si="0"/>
        <v>37</v>
      </c>
      <c r="B40" s="176" t="s">
        <v>287</v>
      </c>
      <c r="C40" s="176"/>
      <c r="D40" s="176"/>
      <c r="E40" s="176"/>
      <c r="F40" s="176"/>
      <c r="G40" s="176"/>
      <c r="H40" s="177"/>
      <c r="I40" s="16">
        <v>10</v>
      </c>
      <c r="J40" s="17"/>
      <c r="K40" s="115">
        <f t="shared" si="6"/>
        <v>0</v>
      </c>
      <c r="L40" s="17"/>
      <c r="M40" s="115">
        <f t="shared" si="7"/>
        <v>0</v>
      </c>
      <c r="N40" s="17"/>
      <c r="O40" s="115">
        <f t="shared" si="8"/>
        <v>0</v>
      </c>
      <c r="P40" s="17"/>
      <c r="Q40" s="115">
        <f t="shared" si="9"/>
        <v>0</v>
      </c>
      <c r="R40" s="17"/>
      <c r="S40" s="115">
        <f t="shared" si="10"/>
        <v>0</v>
      </c>
    </row>
    <row r="41" spans="1:22" s="4" customFormat="1" ht="11.25" customHeight="1">
      <c r="A41" s="45">
        <f t="shared" si="0"/>
        <v>38</v>
      </c>
      <c r="B41" s="116" t="s">
        <v>9</v>
      </c>
      <c r="C41" s="117"/>
      <c r="D41" s="117"/>
      <c r="E41" s="117"/>
      <c r="F41" s="117"/>
      <c r="G41" s="117"/>
      <c r="H41" s="117"/>
      <c r="I41" s="118">
        <f>SUM(I34:I40)</f>
        <v>50</v>
      </c>
      <c r="J41" s="119"/>
      <c r="K41" s="120">
        <f>SUM(K34:K40)</f>
        <v>0</v>
      </c>
      <c r="L41" s="119"/>
      <c r="M41" s="120">
        <f>SUM(M34:M40)</f>
        <v>0</v>
      </c>
      <c r="N41" s="119"/>
      <c r="O41" s="120">
        <f>SUM(O34:O40)</f>
        <v>0</v>
      </c>
      <c r="P41" s="119"/>
      <c r="Q41" s="120">
        <f>SUM(Q34:Q40)</f>
        <v>0</v>
      </c>
      <c r="R41" s="119"/>
      <c r="S41" s="120">
        <f>SUM(S34:S40)</f>
        <v>0</v>
      </c>
      <c r="V41" s="2"/>
    </row>
    <row r="42" spans="1:22" s="4" customFormat="1" ht="11.25" customHeight="1">
      <c r="A42" s="45">
        <f t="shared" si="0"/>
        <v>39</v>
      </c>
      <c r="B42" s="121" t="s">
        <v>288</v>
      </c>
      <c r="C42" s="122"/>
      <c r="D42" s="122"/>
      <c r="E42" s="122"/>
      <c r="F42" s="122"/>
      <c r="G42" s="122"/>
      <c r="H42" s="122"/>
      <c r="I42" s="123"/>
      <c r="J42" s="124"/>
      <c r="K42" s="125"/>
      <c r="L42" s="124"/>
      <c r="M42" s="125"/>
      <c r="N42" s="124"/>
      <c r="O42" s="125"/>
      <c r="P42" s="124"/>
      <c r="Q42" s="125"/>
      <c r="R42" s="124"/>
      <c r="S42" s="125"/>
      <c r="V42" s="2"/>
    </row>
    <row r="43" spans="1:22" s="4" customFormat="1" ht="11.25" customHeight="1">
      <c r="A43" s="45">
        <f t="shared" si="0"/>
        <v>40</v>
      </c>
      <c r="B43" s="126" t="s">
        <v>314</v>
      </c>
      <c r="C43" s="126"/>
      <c r="D43" s="172" t="s">
        <v>639</v>
      </c>
      <c r="E43" s="172"/>
      <c r="F43" s="172"/>
      <c r="G43" s="172"/>
      <c r="H43" s="173"/>
      <c r="I43" s="18">
        <v>30</v>
      </c>
      <c r="J43" s="19"/>
      <c r="K43" s="127">
        <f>J43*$I43</f>
        <v>0</v>
      </c>
      <c r="L43" s="19"/>
      <c r="M43" s="127">
        <f>L43*$I43</f>
        <v>0</v>
      </c>
      <c r="N43" s="19"/>
      <c r="O43" s="127">
        <f>N43*$I43</f>
        <v>0</v>
      </c>
      <c r="P43" s="19"/>
      <c r="Q43" s="127">
        <f>P43*$I43</f>
        <v>0</v>
      </c>
      <c r="R43" s="19"/>
      <c r="S43" s="127">
        <f>R43*$I43</f>
        <v>0</v>
      </c>
      <c r="V43" s="2"/>
    </row>
    <row r="44" spans="1:22" s="4" customFormat="1" ht="11.25" customHeight="1">
      <c r="A44" s="45">
        <f t="shared" si="0"/>
        <v>41</v>
      </c>
      <c r="B44" s="121" t="s">
        <v>647</v>
      </c>
      <c r="C44" s="122"/>
      <c r="D44" s="122"/>
      <c r="E44" s="122"/>
      <c r="F44" s="122"/>
      <c r="G44" s="122"/>
      <c r="H44" s="122"/>
      <c r="I44" s="123"/>
      <c r="J44" s="124"/>
      <c r="K44" s="125"/>
      <c r="L44" s="124"/>
      <c r="M44" s="125"/>
      <c r="N44" s="124"/>
      <c r="O44" s="125"/>
      <c r="P44" s="124"/>
      <c r="Q44" s="125"/>
      <c r="R44" s="124"/>
      <c r="S44" s="125"/>
      <c r="V44" s="2"/>
    </row>
    <row r="45" spans="1:22" s="4" customFormat="1" ht="11.25" customHeight="1">
      <c r="A45" s="45">
        <f t="shared" si="0"/>
        <v>42</v>
      </c>
      <c r="B45" s="53" t="s">
        <v>648</v>
      </c>
      <c r="C45" s="2"/>
      <c r="D45" s="2"/>
      <c r="E45" s="53"/>
      <c r="F45" s="2"/>
      <c r="G45" s="2"/>
      <c r="H45" s="2"/>
      <c r="I45" s="20">
        <v>20</v>
      </c>
      <c r="J45" s="8"/>
      <c r="K45" s="128">
        <f>J45*$I45</f>
        <v>0</v>
      </c>
      <c r="L45" s="8"/>
      <c r="M45" s="128">
        <f>L45*$I45</f>
        <v>0</v>
      </c>
      <c r="N45" s="8"/>
      <c r="O45" s="128">
        <f>N45*$I45</f>
        <v>0</v>
      </c>
      <c r="P45" s="8"/>
      <c r="Q45" s="128">
        <f>P45*$I45</f>
        <v>0</v>
      </c>
      <c r="R45" s="8"/>
      <c r="S45" s="128">
        <f>R45*$I45</f>
        <v>0</v>
      </c>
      <c r="V45" s="2"/>
    </row>
    <row r="46" spans="1:22" s="4" customFormat="1" ht="12.75" customHeight="1">
      <c r="A46" s="45">
        <f t="shared" si="0"/>
        <v>43</v>
      </c>
      <c r="B46" s="129" t="s">
        <v>315</v>
      </c>
      <c r="C46" s="130"/>
      <c r="D46" s="130"/>
      <c r="E46" s="130"/>
      <c r="F46" s="130"/>
      <c r="G46" s="130"/>
      <c r="H46" s="130"/>
      <c r="I46" s="22">
        <f>I41+I43+I45</f>
        <v>100</v>
      </c>
      <c r="J46" s="131"/>
      <c r="K46" s="132">
        <f>SUM(K41:K45)</f>
        <v>0</v>
      </c>
      <c r="L46" s="131"/>
      <c r="M46" s="132">
        <f>SUM(M41:M45)</f>
        <v>0</v>
      </c>
      <c r="N46" s="131"/>
      <c r="O46" s="132">
        <f>SUM(O41:O45)</f>
        <v>0</v>
      </c>
      <c r="P46" s="131"/>
      <c r="Q46" s="132">
        <f>SUM(Q41:Q45)</f>
        <v>0</v>
      </c>
      <c r="R46" s="131"/>
      <c r="S46" s="132">
        <f>SUM(S41:S45)</f>
        <v>0</v>
      </c>
      <c r="V46" s="2"/>
    </row>
    <row r="47" spans="1:22" ht="13.5" customHeight="1" thickBot="1">
      <c r="A47" s="45">
        <f t="shared" si="0"/>
        <v>44</v>
      </c>
      <c r="B47" s="133" t="s">
        <v>3</v>
      </c>
      <c r="C47" s="134"/>
      <c r="D47" s="134"/>
      <c r="E47" s="134"/>
      <c r="F47" s="134"/>
      <c r="G47" s="134"/>
      <c r="H47" s="134"/>
      <c r="I47" s="135"/>
      <c r="J47" s="136"/>
      <c r="K47" s="21">
        <f>_xlfn.RANK.EQ(K46,Classement!$C$2:$C$101)</f>
        <v>1</v>
      </c>
      <c r="L47" s="136"/>
      <c r="M47" s="21">
        <f>_xlfn.RANK.EQ(M46,Classement!$C$2:$C$101)</f>
        <v>1</v>
      </c>
      <c r="N47" s="136"/>
      <c r="O47" s="21">
        <f>_xlfn.RANK.EQ(O46,Classement!$C$2:$C$101)</f>
        <v>1</v>
      </c>
      <c r="P47" s="136"/>
      <c r="Q47" s="21">
        <f>_xlfn.RANK.EQ(Q46,Classement!$C$2:$C$101)</f>
        <v>1</v>
      </c>
      <c r="R47" s="136"/>
      <c r="S47" s="21">
        <f>_xlfn.RANK.EQ(S46,Classement!$C$2:$C$101)</f>
        <v>1</v>
      </c>
    </row>
    <row r="49" spans="1:19" ht="22.65" customHeight="1">
      <c r="B49" s="187" t="s">
        <v>649</v>
      </c>
      <c r="C49" s="187"/>
      <c r="D49" s="187"/>
      <c r="E49" s="187"/>
      <c r="F49" s="187"/>
      <c r="G49" s="187"/>
      <c r="H49" s="187"/>
      <c r="I49" s="187"/>
      <c r="J49" s="187"/>
      <c r="K49" s="187"/>
      <c r="L49" s="187"/>
      <c r="M49" s="187"/>
      <c r="N49" s="187"/>
      <c r="O49" s="187"/>
      <c r="P49" s="187"/>
      <c r="Q49" s="187"/>
      <c r="R49" s="187"/>
      <c r="S49" s="187"/>
    </row>
    <row r="50" spans="1:19" ht="22.65" customHeight="1">
      <c r="A50" s="137"/>
      <c r="B50" s="138"/>
      <c r="C50" s="138"/>
      <c r="D50" s="137" t="s">
        <v>325</v>
      </c>
      <c r="E50" s="137"/>
      <c r="F50" s="169"/>
      <c r="G50" s="169"/>
      <c r="H50" s="169"/>
      <c r="I50" s="169"/>
      <c r="M50" s="139" t="s">
        <v>326</v>
      </c>
      <c r="P50" s="169"/>
      <c r="Q50" s="169"/>
      <c r="R50" s="169"/>
      <c r="S50" s="169"/>
    </row>
    <row r="51" spans="1:19" ht="12.15" customHeight="1">
      <c r="D51"/>
      <c r="E51"/>
      <c r="F51" s="170" t="s">
        <v>668</v>
      </c>
      <c r="G51" s="170"/>
      <c r="H51" s="170"/>
      <c r="I51" s="170"/>
      <c r="P51" s="170" t="s">
        <v>668</v>
      </c>
      <c r="Q51" s="170"/>
      <c r="R51" s="170"/>
      <c r="S51" s="170"/>
    </row>
  </sheetData>
  <sheetProtection sheet="1" objects="1" scenarios="1" formatRows="0"/>
  <mergeCells count="138">
    <mergeCell ref="B40:H40"/>
    <mergeCell ref="D43:H43"/>
    <mergeCell ref="B49:S49"/>
    <mergeCell ref="F50:I50"/>
    <mergeCell ref="P50:S50"/>
    <mergeCell ref="F51:I51"/>
    <mergeCell ref="P51:S51"/>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R15:S15"/>
    <mergeCell ref="B16:G16"/>
    <mergeCell ref="J16:K16"/>
    <mergeCell ref="L16:M16"/>
    <mergeCell ref="N16:O16"/>
    <mergeCell ref="P16:Q16"/>
    <mergeCell ref="R16:S16"/>
    <mergeCell ref="B14:G14"/>
    <mergeCell ref="B15:G15"/>
    <mergeCell ref="J15:K15"/>
    <mergeCell ref="L15:M15"/>
    <mergeCell ref="N15:O15"/>
    <mergeCell ref="P15:Q15"/>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D4:G4"/>
    <mergeCell ref="H4:I4"/>
    <mergeCell ref="J4:O4"/>
    <mergeCell ref="P4:Q4"/>
    <mergeCell ref="R4:S4"/>
    <mergeCell ref="A2:D2"/>
  </mergeCells>
  <conditionalFormatting sqref="I46">
    <cfRule type="cellIs" dxfId="223" priority="16" operator="notEqual">
      <formula>100</formula>
    </cfRule>
  </conditionalFormatting>
  <conditionalFormatting sqref="K47">
    <cfRule type="cellIs" dxfId="222" priority="13" operator="equal">
      <formula>3</formula>
    </cfRule>
    <cfRule type="cellIs" dxfId="221" priority="14" operator="equal">
      <formula>2</formula>
    </cfRule>
    <cfRule type="cellIs" dxfId="220" priority="15" operator="equal">
      <formula>1</formula>
    </cfRule>
  </conditionalFormatting>
  <conditionalFormatting sqref="M47">
    <cfRule type="cellIs" dxfId="219" priority="10" operator="equal">
      <formula>3</formula>
    </cfRule>
    <cfRule type="cellIs" dxfId="218" priority="11" operator="equal">
      <formula>2</formula>
    </cfRule>
    <cfRule type="cellIs" dxfId="217" priority="12" operator="equal">
      <formula>1</formula>
    </cfRule>
  </conditionalFormatting>
  <conditionalFormatting sqref="O47">
    <cfRule type="cellIs" dxfId="216" priority="7" operator="equal">
      <formula>3</formula>
    </cfRule>
    <cfRule type="cellIs" dxfId="215" priority="8" operator="equal">
      <formula>2</formula>
    </cfRule>
    <cfRule type="cellIs" dxfId="214" priority="9" operator="equal">
      <formula>1</formula>
    </cfRule>
  </conditionalFormatting>
  <conditionalFormatting sqref="Q47">
    <cfRule type="cellIs" dxfId="213" priority="4" operator="equal">
      <formula>3</formula>
    </cfRule>
    <cfRule type="cellIs" dxfId="212" priority="5" operator="equal">
      <formula>2</formula>
    </cfRule>
    <cfRule type="cellIs" dxfId="211" priority="6" operator="equal">
      <formula>1</formula>
    </cfRule>
  </conditionalFormatting>
  <conditionalFormatting sqref="S47">
    <cfRule type="cellIs" dxfId="210" priority="1" operator="equal">
      <formula>3</formula>
    </cfRule>
    <cfRule type="cellIs" dxfId="209" priority="2" operator="equal">
      <formula>2</formula>
    </cfRule>
    <cfRule type="cellIs" dxfId="208" priority="3" operator="equal">
      <formula>1</formula>
    </cfRule>
  </conditionalFormatting>
  <dataValidations count="8">
    <dataValidation type="whole" errorStyle="warning" allowBlank="1" showInputMessage="1" showErrorMessage="1" sqref="I35:I40 I43 I45" xr:uid="{A19D5541-FB0E-4658-B82E-54FE712F4EC0}">
      <formula1>0</formula1>
      <formula2>100</formula2>
    </dataValidation>
    <dataValidation type="decimal" allowBlank="1" showInputMessage="1" showErrorMessage="1" error="Max. 10 Punkte" sqref="N35:N40 L35:L40 P35:P40 J35:J40 R35:R40" xr:uid="{97189009-3FEC-44EF-A6D9-98608F8E13FB}">
      <formula1>0</formula1>
      <formula2>10</formula2>
    </dataValidation>
    <dataValidation type="list" allowBlank="1" showInputMessage="1" sqref="D43 E24" xr:uid="{1358AE00-C1CE-4F80-9FEC-DD57EA544EA5}">
      <formula1>Länder_und_Regionen</formula1>
    </dataValidation>
    <dataValidation type="list" allowBlank="1" showInputMessage="1" showErrorMessage="1" sqref="C23:C24" xr:uid="{C83F5D12-4D40-4C25-BC79-551423087827}">
      <formula1>Mindestzahl</formula1>
    </dataValidation>
    <dataValidation type="list" allowBlank="1" showInputMessage="1" sqref="R23 J11:J15 N11:N15 J23 N23 P11:P15 P23 R11:R15 L11:L15 L23 J17:J18 L17:L18 N17:N18 P17:P18 R17:R18" xr:uid="{AE3F5CF1-67B1-443E-8C8D-B373D611AD7D}">
      <formula1>Auswahl_ja_nein</formula1>
    </dataValidation>
    <dataValidation type="list" allowBlank="1" showInputMessage="1" sqref="J19 P19 L19 N19 R19" xr:uid="{467CF507-A800-4D82-B0BF-5ED0F3BCA118}">
      <formula1>geeignet_ungeeignet</formula1>
    </dataValidation>
    <dataValidation type="list" allowBlank="1" showInputMessage="1" showErrorMessage="1" sqref="N22 N25 J22 J25 J27 P22 P25 P27 L22 L25 L27 N27 R22 R25 R27" xr:uid="{E493B14C-35AC-4B82-9691-1DFE2B73BF8B}">
      <formula1>geeignet_ungeeignet</formula1>
    </dataValidation>
    <dataValidation type="list" allowBlank="1" showInputMessage="1" showErrorMessage="1" sqref="A2:D2" xr:uid="{19C15E47-BB8D-44C4-8379-7C2020A67109}">
      <formula1>"PUBLIC, INTERNAL, CONFIDENTIAL, STRICTLY – CONFIDENTIAL, -"</formula1>
    </dataValidation>
  </dataValidations>
  <pageMargins left="0.39370078740157483" right="0.39370078740157483" top="0.39370078740157483" bottom="0.31496062992125984" header="0" footer="0.19685039370078741"/>
  <pageSetup paperSize="9" scale="78" orientation="landscape" cellComments="asDisplayed" r:id="rId1"/>
  <headerFooter>
    <oddFooter>&amp;L&amp;7Form 31-1-13-fr</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1B22F6D4-05B3-42CA-91D2-E51604A26582}">
          <x14:formula1>
            <xm:f>'Listes de sélection'!$E$2:$E$4</xm:f>
          </x14:formula1>
          <xm:sqref>J16 P16 L16 N16 R16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INTERNAL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FB4C763AB22994DBC1AC0267C8BC4F1" ma:contentTypeVersion="7" ma:contentTypeDescription="Ein neues Dokument erstellen." ma:contentTypeScope="" ma:versionID="8a730bf2998eeb0e372db9907c1fd623">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24d5086af5d7d92d70eca80abf5e08ac"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fault="INTERNAL" ma:description="Klassifizierung" ma:format="Dropdown" ma:internalName="CONFIDENTIALITY">
      <xsd:simpleType>
        <xsd:restriction base="dms:Choice">
          <xsd:enumeration value="PUBLIC"/>
          <xsd:enumeration value="INTERNAL"/>
          <xsd:enumeration value="CONFIDENTIAL"/>
          <xsd:enumeration value="STRICTLY-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074B93-FF24-42DD-8749-72A4511A20A9}">
  <ds:schemaRefs>
    <ds:schemaRef ds:uri="http://schemas.microsoft.com/sharepoint/v3/contenttype/forms"/>
  </ds:schemaRefs>
</ds:datastoreItem>
</file>

<file path=customXml/itemProps2.xml><?xml version="1.0" encoding="utf-8"?>
<ds:datastoreItem xmlns:ds="http://schemas.openxmlformats.org/officeDocument/2006/customXml" ds:itemID="{D9901402-A7D2-41B5-9B7B-054BE7D808E3}">
  <ds:schemaRefs>
    <ds:schemaRef ds:uri="http://schemas.openxmlformats.org/package/2006/metadata/core-properties"/>
    <ds:schemaRef ds:uri="http://purl.org/dc/dcmitype/"/>
    <ds:schemaRef ds:uri="http://schemas.microsoft.com/office/infopath/2007/PartnerControls"/>
    <ds:schemaRef ds:uri="bf584408-68f7-43f9-a875-51b8c1743fcc"/>
    <ds:schemaRef ds:uri="f48c3ea7-45bd-4121-b325-a3e340329d2c"/>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7E15547-2B27-4DDD-97A3-E0F5E3586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26</vt:i4>
      </vt:variant>
    </vt:vector>
  </HeadingPairs>
  <TitlesOfParts>
    <vt:vector size="50" baseType="lpstr">
      <vt:lpstr>Classement</vt:lpstr>
      <vt:lpstr>Instructions</vt:lpstr>
      <vt:lpstr>CandidatsSoumissionnaires 1-5</vt:lpstr>
      <vt:lpstr>CandidatsSoumissionnaires 6-10</vt:lpstr>
      <vt:lpstr>CandidatsSoumissionnaires 11-15</vt:lpstr>
      <vt:lpstr>CandidatsSoumissionnaires 16-20</vt:lpstr>
      <vt:lpstr>CandidatsSoumissionnaires 21-25</vt:lpstr>
      <vt:lpstr>CandidatsSoumissionnaires 26-30</vt:lpstr>
      <vt:lpstr>CandidatsSoumissionnaires 31-35</vt:lpstr>
      <vt:lpstr>CandidatsSoumissionnaires 36-40</vt:lpstr>
      <vt:lpstr>CandidatsSoumissionnaires 41-45</vt:lpstr>
      <vt:lpstr>CandidatsSoumissionnaires 46-50</vt:lpstr>
      <vt:lpstr>CandidatsSoumissionnaires 51-55</vt:lpstr>
      <vt:lpstr>CandidatsSoumissionnaires 56-60</vt:lpstr>
      <vt:lpstr>CandidatsSoumissionnaires 61-65</vt:lpstr>
      <vt:lpstr>CandidatsSoumissionnaires 66-70</vt:lpstr>
      <vt:lpstr>CandidatsSoumissionnaires 71-75</vt:lpstr>
      <vt:lpstr>CandidatsSoumissionnaires 76-80</vt:lpstr>
      <vt:lpstr>CandidatsSoumissionnaires 81-85</vt:lpstr>
      <vt:lpstr>CandidatsSoumissionnaires 86-90</vt:lpstr>
      <vt:lpstr>CandidatsSoumissionnaires 91-95</vt:lpstr>
      <vt:lpstr>CandidatsSoumissionnaires96-100</vt:lpstr>
      <vt:lpstr>Liste des pays et régions</vt:lpstr>
      <vt:lpstr>Listes de sélection</vt:lpstr>
      <vt:lpstr>Auswahl_ja_nein</vt:lpstr>
      <vt:lpstr>'CandidatsSoumissionnaires 11-15'!Druckbereich</vt:lpstr>
      <vt:lpstr>'CandidatsSoumissionnaires 1-5'!Druckbereich</vt:lpstr>
      <vt:lpstr>'CandidatsSoumissionnaires 16-20'!Druckbereich</vt:lpstr>
      <vt:lpstr>'CandidatsSoumissionnaires 21-25'!Druckbereich</vt:lpstr>
      <vt:lpstr>'CandidatsSoumissionnaires 26-30'!Druckbereich</vt:lpstr>
      <vt:lpstr>'CandidatsSoumissionnaires 31-35'!Druckbereich</vt:lpstr>
      <vt:lpstr>'CandidatsSoumissionnaires 36-40'!Druckbereich</vt:lpstr>
      <vt:lpstr>'CandidatsSoumissionnaires 41-45'!Druckbereich</vt:lpstr>
      <vt:lpstr>'CandidatsSoumissionnaires 46-50'!Druckbereich</vt:lpstr>
      <vt:lpstr>'CandidatsSoumissionnaires 51-55'!Druckbereich</vt:lpstr>
      <vt:lpstr>'CandidatsSoumissionnaires 56-60'!Druckbereich</vt:lpstr>
      <vt:lpstr>'CandidatsSoumissionnaires 6-10'!Druckbereich</vt:lpstr>
      <vt:lpstr>'CandidatsSoumissionnaires 61-65'!Druckbereich</vt:lpstr>
      <vt:lpstr>'CandidatsSoumissionnaires 66-70'!Druckbereich</vt:lpstr>
      <vt:lpstr>'CandidatsSoumissionnaires 71-75'!Druckbereich</vt:lpstr>
      <vt:lpstr>'CandidatsSoumissionnaires 76-80'!Druckbereich</vt:lpstr>
      <vt:lpstr>'CandidatsSoumissionnaires 81-85'!Druckbereich</vt:lpstr>
      <vt:lpstr>'CandidatsSoumissionnaires 86-90'!Druckbereich</vt:lpstr>
      <vt:lpstr>'CandidatsSoumissionnaires 91-95'!Druckbereich</vt:lpstr>
      <vt:lpstr>'CandidatsSoumissionnaires96-100'!Druckbereich</vt:lpstr>
      <vt:lpstr>Instructions!Druckbereich</vt:lpstr>
      <vt:lpstr>'Liste des pays et régions'!Druckbereich</vt:lpstr>
      <vt:lpstr>geeignet_ungeeignet</vt:lpstr>
      <vt:lpstr>Länder_und_Regionen</vt:lpstr>
      <vt:lpstr>Mindestzahl</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31-1-13, Bewertungsschema zur Prüfung der Eignung von Bewerbern/Bietern, Französisch, Stand Januar 2026</dc:title>
  <dc:creator>Hanefeld, Ellen GIZ</dc:creator>
  <cp:lastModifiedBy>Hanefeld, Ellen GIZ</cp:lastModifiedBy>
  <cp:lastPrinted>2021-07-16T09:43:18Z</cp:lastPrinted>
  <dcterms:created xsi:type="dcterms:W3CDTF">2001-02-21T08:54:43Z</dcterms:created>
  <dcterms:modified xsi:type="dcterms:W3CDTF">2026-05-21T09:16:22Z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0x0101007FB4C763AB22994DBC1AC0267C8BC4F1</vt:lpwstr>
  </property>
</Properties>
</file>